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drawings/drawing1.xml" ContentType="application/vnd.openxmlformats-officedocument.drawing+xml"/>
  <Override PartName="/xl/comments/comment2.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Transactions" sheetId="3" state="visible" r:id="rId3"/>
    <sheet xmlns:r="http://schemas.openxmlformats.org/officeDocument/2006/relationships" name="Profit" sheetId="4" state="visible" r:id="rId4"/>
    <sheet xmlns:r="http://schemas.openxmlformats.org/officeDocument/2006/relationships" name="Cash" sheetId="5" state="visible" r:id="rId5"/>
    <sheet xmlns:r="http://schemas.openxmlformats.org/officeDocument/2006/relationships" name="What we own" sheetId="6" state="visible" r:id="rId6"/>
  </sheets>
  <definedNames>
    <definedName name="_xlnm.Print_Area" localSheetId="0">'Start here'!$A$1:$C$33</definedName>
    <definedName name="_xlnm._FilterDatabase" localSheetId="2" hidden="1">'Transactions'!$A$4:$J$2004</definedName>
    <definedName name="_xlnm.Print_Titles" localSheetId="2">'Transactions'!$4:$4</definedName>
  </definedNames>
  <calcPr calcId="124519" fullCalcOnLoad="1"/>
</workbook>
</file>

<file path=xl/styles.xml><?xml version="1.0" encoding="utf-8"?>
<styleSheet xmlns="http://schemas.openxmlformats.org/spreadsheetml/2006/main">
  <numFmts count="6">
    <numFmt numFmtId="164" formatCode="yyyy-mm-dd"/>
    <numFmt numFmtId="165" formatCode="[$-409]DD MMM YYYY"/>
    <numFmt numFmtId="166" formatCode="[$-409]MMM YYYY"/>
    <numFmt numFmtId="167" formatCode="[$-409]mmm yyyy"/>
    <numFmt numFmtId="168" formatCode="#,##0;[Red]-#,##0;&quot;–&quot;"/>
    <numFmt numFmtId="169" formatCode="0.0"/>
  </numFmts>
  <fonts count="20">
    <font>
      <name val="Calibri"/>
      <family val="2"/>
      <color theme="1"/>
      <sz val="11"/>
      <scheme val="minor"/>
    </font>
    <font>
      <name val="Arial"/>
      <b val="1"/>
      <color rgb="00123F7D"/>
      <sz val="18"/>
    </font>
    <font>
      <name val="Arial"/>
      <color rgb="00374151"/>
      <sz val="11"/>
    </font>
    <font>
      <name val="Arial"/>
      <b val="1"/>
      <color rgb="00123F7D"/>
      <sz val="12.5"/>
    </font>
    <font>
      <name val="Arial"/>
      <b val="1"/>
      <color rgb="002F80ED"/>
      <sz val="10.5"/>
    </font>
    <font>
      <name val="Arial"/>
      <color rgb="001F2937"/>
      <sz val="10.5"/>
    </font>
    <font>
      <name val="Arial"/>
      <b val="1"/>
      <color rgb="002F80ED"/>
      <sz val="10.5"/>
      <u val="single"/>
    </font>
    <font>
      <name val="Arial"/>
      <i val="1"/>
      <color rgb="006B7280"/>
      <sz val="9"/>
    </font>
    <font>
      <name val="Arial"/>
      <b val="1"/>
      <color rgb="00123F7D"/>
      <sz val="15"/>
    </font>
    <font>
      <name val="Arial"/>
      <b val="1"/>
      <color rgb="001F2937"/>
      <sz val="10"/>
    </font>
    <font>
      <name val="Arial"/>
      <b val="1"/>
      <color rgb="00FFFFFF"/>
      <sz val="9.5"/>
    </font>
    <font>
      <name val="Arial"/>
      <color rgb="00374151"/>
      <sz val="9.5"/>
    </font>
    <font>
      <name val="Arial"/>
      <b val="1"/>
      <color rgb="001F2937"/>
      <sz val="9.5"/>
    </font>
    <font>
      <name val="Arial"/>
      <color rgb="001F2937"/>
      <sz val="9.5"/>
    </font>
    <font>
      <name val="Arial"/>
      <color rgb="001F2937"/>
      <sz val="10"/>
    </font>
    <font>
      <name val="Arial"/>
      <i val="1"/>
      <color rgb="006B7280"/>
      <sz val="9.5"/>
    </font>
    <font>
      <name val="Arial"/>
      <color rgb="006B7280"/>
      <sz val="9"/>
    </font>
    <font>
      <name val="Arial"/>
      <b val="1"/>
      <color rgb="00123F7D"/>
      <sz val="9.5"/>
    </font>
    <font>
      <name val="Arial"/>
      <b val="1"/>
      <color rgb="00123F7D"/>
      <sz val="10.5"/>
    </font>
    <font>
      <name val="Arial"/>
      <b val="1"/>
      <color rgb="006B7280"/>
      <sz val="9"/>
    </font>
  </fonts>
  <fills count="12">
    <fill>
      <patternFill/>
    </fill>
    <fill>
      <patternFill patternType="gray125"/>
    </fill>
    <fill>
      <patternFill patternType="solid">
        <fgColor rgb="00FFF4C7"/>
        <bgColor rgb="00FFF4C7"/>
      </patternFill>
    </fill>
    <fill>
      <patternFill patternType="solid">
        <fgColor rgb="00FFFFFF"/>
        <bgColor rgb="00FFFFFF"/>
      </patternFill>
    </fill>
    <fill>
      <patternFill patternType="solid">
        <fgColor rgb="00EAF1FA"/>
        <bgColor rgb="00EAF1FA"/>
      </patternFill>
    </fill>
    <fill>
      <patternFill patternType="solid">
        <fgColor rgb="00123F7D"/>
        <bgColor rgb="00123F7D"/>
      </patternFill>
    </fill>
    <fill>
      <patternFill patternType="solid">
        <fgColor rgb="00E7F4EA"/>
        <bgColor rgb="00E7F4EA"/>
      </patternFill>
    </fill>
    <fill>
      <patternFill patternType="solid">
        <fgColor rgb="00FFF3D6"/>
        <bgColor rgb="00FFF3D6"/>
      </patternFill>
    </fill>
    <fill>
      <patternFill patternType="solid">
        <fgColor rgb="00FCE9E7"/>
        <bgColor rgb="00FCE9E7"/>
      </patternFill>
    </fill>
    <fill>
      <patternFill patternType="solid">
        <fgColor rgb="00EDF1F7"/>
        <bgColor rgb="00EDF1F7"/>
      </patternFill>
    </fill>
    <fill>
      <patternFill patternType="solid">
        <fgColor rgb="006B7280"/>
        <bgColor rgb="006B7280"/>
      </patternFill>
    </fill>
    <fill>
      <patternFill patternType="solid">
        <fgColor rgb="00F3F4F6"/>
        <bgColor rgb="00F3F4F6"/>
      </patternFill>
    </fill>
  </fills>
  <borders count="5">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style="thin">
        <color rgb="00D1D5DB"/>
      </right>
      <top style="thin">
        <color rgb="00D1D5DB"/>
      </top>
      <bottom style="thin">
        <color rgb="00D1D5DB"/>
      </bottom>
      <diagonal/>
    </border>
  </borders>
  <cellStyleXfs count="1">
    <xf numFmtId="0" fontId="0" fillId="0" borderId="0"/>
  </cellStyleXfs>
  <cellXfs count="5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top"/>
    </xf>
    <xf numFmtId="0" fontId="5" fillId="0" borderId="0" applyAlignment="1" pivotButton="0" quotePrefix="0" xfId="0">
      <alignment vertical="top" wrapText="1"/>
    </xf>
    <xf numFmtId="0" fontId="0" fillId="2" borderId="1" pivotButton="0" quotePrefix="0" xfId="0"/>
    <xf numFmtId="0" fontId="0" fillId="3" borderId="1" pivotButton="0" quotePrefix="0" xfId="0"/>
    <xf numFmtId="0" fontId="5" fillId="4" borderId="0"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165" fontId="14" fillId="2" borderId="1" pivotButton="0" quotePrefix="0" xfId="0"/>
    <xf numFmtId="0" fontId="10" fillId="5" borderId="1" applyAlignment="1" pivotButton="0" quotePrefix="0" xfId="0">
      <alignment horizontal="center" vertical="center" wrapText="1"/>
    </xf>
    <xf numFmtId="0" fontId="14" fillId="2" borderId="1" pivotButton="0" quotePrefix="0" xfId="0"/>
    <xf numFmtId="3" fontId="14" fillId="2" borderId="1" pivotButton="0" quotePrefix="0" xfId="0"/>
    <xf numFmtId="0" fontId="9" fillId="0" borderId="0" applyAlignment="1" pivotButton="0" quotePrefix="0" xfId="0">
      <alignment vertical="top" wrapText="1"/>
    </xf>
    <xf numFmtId="0" fontId="0" fillId="0" borderId="4" pivotButton="0" quotePrefix="0" xfId="0"/>
    <xf numFmtId="0" fontId="11" fillId="6" borderId="1" pivotButton="0" quotePrefix="0" xfId="0"/>
    <xf numFmtId="0" fontId="7" fillId="0" borderId="1" pivotButton="0" quotePrefix="0" xfId="0"/>
    <xf numFmtId="0" fontId="12" fillId="6" borderId="0" applyAlignment="1" pivotButton="0" quotePrefix="0" xfId="0">
      <alignment vertical="top"/>
    </xf>
    <xf numFmtId="0" fontId="13" fillId="0" borderId="0" applyAlignment="1" pivotButton="0" quotePrefix="0" xfId="0">
      <alignment vertical="top" wrapText="1"/>
    </xf>
    <xf numFmtId="0" fontId="12" fillId="7" borderId="0" applyAlignment="1" pivotButton="0" quotePrefix="0" xfId="0">
      <alignment vertical="top"/>
    </xf>
    <xf numFmtId="0" fontId="12" fillId="8" borderId="0" applyAlignment="1" pivotButton="0" quotePrefix="0" xfId="0">
      <alignment vertical="top"/>
    </xf>
    <xf numFmtId="0" fontId="11" fillId="7" borderId="1" pivotButton="0" quotePrefix="0" xfId="0"/>
    <xf numFmtId="0" fontId="12" fillId="9" borderId="0" applyAlignment="1" pivotButton="0" quotePrefix="0" xfId="0">
      <alignment vertical="top"/>
    </xf>
    <xf numFmtId="0" fontId="11" fillId="8" borderId="1" pivotButton="0" quotePrefix="0" xfId="0"/>
    <xf numFmtId="0" fontId="11" fillId="9" borderId="1" pivotButton="0" quotePrefix="0" xfId="0"/>
    <xf numFmtId="0" fontId="15" fillId="0" borderId="0" pivotButton="0" quotePrefix="0" xfId="0"/>
    <xf numFmtId="0" fontId="10" fillId="10" borderId="1" applyAlignment="1" pivotButton="0" quotePrefix="0" xfId="0">
      <alignment horizontal="center" vertical="center" wrapText="1"/>
    </xf>
    <xf numFmtId="165" fontId="13" fillId="2" borderId="1" pivotButton="0" quotePrefix="0" xfId="0"/>
    <xf numFmtId="3" fontId="13" fillId="2" borderId="1" pivotButton="0" quotePrefix="0" xfId="0"/>
    <xf numFmtId="0" fontId="13" fillId="2" borderId="1" pivotButton="0" quotePrefix="0" xfId="0"/>
    <xf numFmtId="166" fontId="13" fillId="2" borderId="1" pivotButton="0" quotePrefix="0" xfId="0"/>
    <xf numFmtId="166" fontId="16" fillId="11" borderId="1" pivotButton="0" quotePrefix="0" xfId="0"/>
    <xf numFmtId="0" fontId="16" fillId="11" borderId="1" pivotButton="0" quotePrefix="0" xfId="0"/>
    <xf numFmtId="167" fontId="10" fillId="5" borderId="1" applyAlignment="1" pivotButton="0" quotePrefix="0" xfId="0">
      <alignment horizontal="center" vertical="center" wrapText="1"/>
    </xf>
    <xf numFmtId="0" fontId="17" fillId="4" borderId="1" pivotButton="0" quotePrefix="0" xfId="0"/>
    <xf numFmtId="0" fontId="13" fillId="0" borderId="1" applyAlignment="1" pivotButton="0" quotePrefix="0" xfId="0">
      <alignment vertical="center" wrapText="1"/>
    </xf>
    <xf numFmtId="168" fontId="13" fillId="0" borderId="1" pivotButton="0" quotePrefix="0" xfId="0"/>
    <xf numFmtId="168" fontId="12" fillId="11" borderId="1" pivotButton="0" quotePrefix="0" xfId="0"/>
    <xf numFmtId="0" fontId="12" fillId="0" borderId="1" applyAlignment="1" pivotButton="0" quotePrefix="0" xfId="0">
      <alignment vertical="center" wrapText="1"/>
    </xf>
    <xf numFmtId="168" fontId="12" fillId="0" borderId="1" pivotButton="0" quotePrefix="0" xfId="0"/>
    <xf numFmtId="0" fontId="18" fillId="4" borderId="1" applyAlignment="1" pivotButton="0" quotePrefix="0" xfId="0">
      <alignment vertical="center" wrapText="1"/>
    </xf>
    <xf numFmtId="168" fontId="18" fillId="4" borderId="1" pivotButton="0" quotePrefix="0" xfId="0"/>
    <xf numFmtId="169" fontId="13" fillId="0" borderId="1" pivotButton="0" quotePrefix="0" xfId="0"/>
    <xf numFmtId="169" fontId="12" fillId="11" borderId="1" pivotButton="0" quotePrefix="0" xfId="0"/>
    <xf numFmtId="0" fontId="17" fillId="11" borderId="1" pivotButton="0" quotePrefix="0" xfId="0"/>
    <xf numFmtId="0" fontId="16" fillId="0" borderId="1" applyAlignment="1" pivotButton="0" quotePrefix="0" xfId="0">
      <alignment vertical="center" wrapText="1"/>
    </xf>
    <xf numFmtId="168" fontId="16" fillId="0" borderId="1" pivotButton="0" quotePrefix="0" xfId="0"/>
    <xf numFmtId="168" fontId="16" fillId="11" borderId="1" pivotButton="0" quotePrefix="0" xfId="0"/>
    <xf numFmtId="0" fontId="19" fillId="0" borderId="0" pivotButton="0" quotePrefix="0" xfId="0"/>
    <xf numFmtId="0" fontId="16" fillId="11" borderId="1" applyAlignment="1" pivotButton="0" quotePrefix="0" xfId="0">
      <alignment vertical="center" wrapText="1"/>
    </xf>
  </cellXfs>
  <cellStyles count="1">
    <cellStyle name="Normal" xfId="0" builtinId="0" hidden="0"/>
  </cellStyles>
  <dxfs count="1">
    <dxf>
      <fill>
        <patternFill patternType="solid">
          <fgColor rgb="00FDE2E1"/>
          <b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Income and profit by month</a:t>
            </a:r>
          </a:p>
        </rich>
      </tx>
    </title>
    <plotArea>
      <barChart>
        <barDir val="col"/>
        <grouping val="clustered"/>
        <ser>
          <idx val="0"/>
          <order val="0"/>
          <tx>
            <strRef>
              <f>'Profit'!A12</f>
            </strRef>
          </tx>
          <spPr>
            <a:ln xmlns:a="http://schemas.openxmlformats.org/drawingml/2006/main">
              <a:prstDash val="solid"/>
            </a:ln>
          </spPr>
          <cat>
            <numRef>
              <f>'Profit'!$B$4:$M$4</f>
            </numRef>
          </cat>
          <val>
            <numRef>
              <f>'Profit'!$B$12:$M$12</f>
            </numRef>
          </val>
        </ser>
        <ser>
          <idx val="1"/>
          <order val="1"/>
          <tx>
            <strRef>
              <f>'Profit'!A33</f>
            </strRef>
          </tx>
          <spPr>
            <a:ln xmlns:a="http://schemas.openxmlformats.org/drawingml/2006/main">
              <a:prstDash val="solid"/>
            </a:ln>
          </spPr>
          <cat>
            <numRef>
              <f>'Profit'!$B$4:$M$4</f>
            </numRef>
          </cat>
          <val>
            <numRef>
              <f>'Profit'!$B$33:$M$33</f>
            </numRef>
          </val>
        </ser>
        <gapWidth val="150"/>
        <axId val="10"/>
        <axId val="100"/>
      </barChart>
      <catAx>
        <axId val="10"/>
        <scaling>
          <orientation val="minMax"/>
        </scaling>
        <delete val="0"/>
        <axPos val="l"/>
        <numFmt formatCode="[$-409]mmm yyyy" sourceLinked="0"/>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comments/comment1.xml><?xml version="1.0" encoding="utf-8"?>
<comments xmlns="http://schemas.openxmlformats.org/spreadsheetml/2006/main">
  <authors>
    <author>ERPJS</author>
  </authors>
  <commentList>
    <comment ref="G4" authorId="0" shapeId="0">
      <text>
        <t>Fill in only if the payment belongs to another month. For example, October rent paid in September: enter any date in October.</t>
      </text>
    </comment>
  </commentList>
</comments>
</file>

<file path=xl/comments/comment2.xml><?xml version="1.0" encoding="utf-8"?>
<comments xmlns="http://schemas.openxmlformats.org/spreadsheetml/2006/main">
  <authors>
    <author>ERPJS</author>
  </authors>
  <commentList>
    <comment ref="A13" authorId="0" shapeId="0">
      <text>
        <t>Stock at the start of the month + purchases for the month − stock at the end of the month (What we own sheet). If you do not enter your stock, the cost equals the month's purchases.</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40</row>
      <rowOff>0</rowOff>
    </from>
    <ext cx="936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rpjs.biz/en/management-accounting-en/?utm_source=template&amp;utm_medium=xlsx&amp;utm_campaign=management-accounting" TargetMode="External" Id="rId1"/></Relationships>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123F7D"/>
    <outlinePr summaryBelow="1" summaryRight="1"/>
    <pageSetUpPr fitToPage="1"/>
  </sheetPr>
  <dimension ref="B2:C33"/>
  <sheetViews>
    <sheetView showGridLines="0" workbookViewId="0">
      <selection activeCell="A1" sqref="A1"/>
    </sheetView>
  </sheetViews>
  <sheetFormatPr baseColWidth="8" defaultRowHeight="15"/>
  <cols>
    <col width="3" customWidth="1" min="1" max="1"/>
    <col width="4" customWidth="1" min="2" max="2"/>
    <col width="100" customWidth="1" min="3" max="3"/>
  </cols>
  <sheetData>
    <row r="2">
      <c r="B2" s="1" t="inlineStr">
        <is>
          <t>Management accounting template for a small business</t>
        </is>
      </c>
    </row>
    <row r="3">
      <c r="B3" s="2" t="inlineStr">
        <is>
          <t>Answers three questions: how much did I earn, where did the money go, and what does the business have today.</t>
        </is>
      </c>
    </row>
    <row r="5">
      <c r="B5" s="3" t="inlineStr">
        <is>
          <t>How to start</t>
        </is>
      </c>
    </row>
    <row r="6">
      <c r="B6" s="4" t="inlineStr">
        <is>
          <t>1.</t>
        </is>
      </c>
      <c r="C6" s="5" t="inlineStr">
        <is>
          <t>Settings: enter the month you start from, your accounts (cash, bank, card) with their balances on the first day of that month, and the value of the stock in your warehouse.</t>
        </is>
      </c>
    </row>
    <row r="7">
      <c r="B7" s="4" t="inlineStr">
        <is>
          <t>2.</t>
        </is>
      </c>
      <c r="C7" s="5" t="inlineStr">
        <is>
          <t>On the same sheet, review the income and expense categories. Rename them to fit your business or add new ones in the empty rows of the right section.</t>
        </is>
      </c>
    </row>
    <row r="8">
      <c r="B8" s="4" t="inlineStr">
        <is>
          <t>3.</t>
        </is>
      </c>
      <c r="C8" s="5" t="inlineStr">
        <is>
          <t>Transactions: enter every payment on its own row — the date, the amount under In or Out, the category and the account. Delete the example rows: select them and press Delete. Clear the yellow example cells on the What we own sheet as well.</t>
        </is>
      </c>
    </row>
    <row r="9">
      <c r="B9" s="4" t="inlineStr">
        <is>
          <t>4.</t>
        </is>
      </c>
      <c r="C9" s="5" t="inlineStr">
        <is>
          <t>Once a month, on the What we own sheet, enter the value of your stock, how much customers owe you and how much you owe.</t>
        </is>
      </c>
    </row>
    <row r="10">
      <c r="B10" s="4" t="inlineStr">
        <is>
          <t>5.</t>
        </is>
      </c>
      <c r="C10" s="5" t="inlineStr">
        <is>
          <t>See the results: Profit — how much the business earned; Cash — where the money came from and where it went; What we own — what the business has and whom it owes.</t>
        </is>
      </c>
    </row>
    <row r="12">
      <c r="B12" s="3" t="inlineStr">
        <is>
          <t>Colours</t>
        </is>
      </c>
    </row>
    <row r="13">
      <c r="B13" s="6" t="n"/>
      <c r="C13" s="5" t="inlineStr">
        <is>
          <t>You fill in the yellow cells.</t>
        </is>
      </c>
    </row>
    <row r="14">
      <c r="B14" s="7" t="n"/>
      <c r="C14" s="5" t="inlineStr">
        <is>
          <t>White cells calculate themselves — better leave them as they are.</t>
        </is>
      </c>
    </row>
    <row r="16">
      <c r="B16" s="3" t="inlineStr">
        <is>
          <t>Why profit and cash are not the same thing</t>
        </is>
      </c>
    </row>
    <row r="17">
      <c r="C17" s="5" t="inlineStr">
        <is>
          <t>Profit shows how much the business earned. Cash shows how much money is in your accounts. The two differ, and that is normal:</t>
        </is>
      </c>
    </row>
    <row r="18">
      <c r="B18" s="4" t="inlineStr">
        <is>
          <t>•</t>
        </is>
      </c>
      <c r="C18" s="5" t="inlineStr">
        <is>
          <t>You paid three months of rent in advance — the money left at once, but each month's expenses carry only a third of it. That is what the Month in profit column on the Transactions sheet is for: enter the payment as three rows, one per month.</t>
        </is>
      </c>
    </row>
    <row r="19">
      <c r="B19" s="4" t="inlineStr">
        <is>
          <t>•</t>
        </is>
      </c>
      <c r="C19" s="5" t="inlineStr">
        <is>
          <t>You bought stock — the money left, but the goods become an expense only when you sell them. The template works this out for you: stock at the start of the month plus purchases minus stock at the end of the month.</t>
        </is>
      </c>
    </row>
    <row r="20">
      <c r="B20" s="4" t="inlineStr">
        <is>
          <t>•</t>
        </is>
      </c>
      <c r="C20" s="5" t="inlineStr">
        <is>
          <t>You took a loan or put in your own money — there is more cash, but no more profit.</t>
        </is>
      </c>
    </row>
    <row r="21">
      <c r="C21" s="5" t="inlineStr">
        <is>
          <t>That is how a business can make a profit and still run out of money. The template shows both sides.</t>
        </is>
      </c>
    </row>
    <row r="23">
      <c r="B23" s="3" t="inlineStr">
        <is>
          <t>When a spreadsheet is no longer enough</t>
        </is>
      </c>
    </row>
    <row r="24">
      <c r="C24" s="5" t="inlineStr">
        <is>
          <t>A spreadsheet works well while there are a few dozen transactions a month and one person keeps the books. Signs that it is time to move to software:</t>
        </is>
      </c>
    </row>
    <row r="25">
      <c r="B25" s="4" t="inlineStr">
        <is>
          <t>•</t>
        </is>
      </c>
      <c r="C25" s="5" t="inlineStr">
        <is>
          <t>you count stock by hand, and you have hundreds of items;</t>
        </is>
      </c>
    </row>
    <row r="26">
      <c r="B26" s="4" t="inlineStr">
        <is>
          <t>•</t>
        </is>
      </c>
      <c r="C26" s="5" t="inlineStr">
        <is>
          <t>customers owe you and you owe suppliers, and you need to track each of them;</t>
        </is>
      </c>
    </row>
    <row r="27">
      <c r="B27" s="4" t="inlineStr">
        <is>
          <t>•</t>
        </is>
      </c>
      <c r="C27" s="5" t="inlineStr">
        <is>
          <t>several people enter data and get lost in file versions;</t>
        </is>
      </c>
    </row>
    <row r="28">
      <c r="B28" s="4" t="inlineStr">
        <is>
          <t>•</t>
        </is>
      </c>
      <c r="C28" s="5" t="inlineStr">
        <is>
          <t>you want to see profit separately for each line of business or shop.</t>
        </is>
      </c>
    </row>
    <row r="30">
      <c r="C30" s="8" t="inlineStr">
        <is>
          <t>ERPJS takes over the hardest part of what a spreadsheet makes you do by hand. It works out the cost of every sale and your stock balance on its own. Profit and loss is built automatically from the documents you already enter, and reports like the ones in this template — profit, cash flow, what you own and owe — can be set up your way in the financial report builder. What customers owe you and what you owe suppliers is in separate reports, and any report exports to Excel. There is a free plan for one user with no features cut.</t>
        </is>
      </c>
    </row>
    <row r="31">
      <c r="C31" s="9" t="inlineStr">
        <is>
          <t>More about management accounting in ERPJS →</t>
        </is>
      </c>
    </row>
    <row r="33">
      <c r="C33" s="10" t="inlineStr">
        <is>
          <t>Template by the ERPJS team · erpjs.biz · version 1.0, September 2026. Use and change it freely.</t>
        </is>
      </c>
    </row>
  </sheetData>
  <hyperlinks>
    <hyperlink xmlns:r="http://schemas.openxmlformats.org/officeDocument/2006/relationships" ref="C31" r:id="rId1"/>
  </hyperlinks>
  <pageMargins left="0.75" right="0.75" top="1" bottom="1" header="0.5" footer="0.5"/>
  <pageSetup fitToHeight="0" fitToWidth="1"/>
</worksheet>
</file>

<file path=xl/worksheets/sheet2.xml><?xml version="1.0" encoding="utf-8"?>
<worksheet xmlns="http://schemas.openxmlformats.org/spreadsheetml/2006/main">
  <sheetPr>
    <tabColor rgb="00F5C518"/>
    <outlinePr summaryBelow="1" summaryRight="1"/>
    <pageSetUpPr fitToPage="1"/>
  </sheetPr>
  <dimension ref="A1:F49"/>
  <sheetViews>
    <sheetView workbookViewId="0">
      <pane ySplit="4" topLeftCell="A5" activePane="bottomLeft" state="frozen"/>
      <selection pane="bottomLeft" activeCell="A1" sqref="A1"/>
    </sheetView>
  </sheetViews>
  <sheetFormatPr baseColWidth="8" defaultRowHeight="15"/>
  <cols>
    <col width="38" customWidth="1" min="1" max="1"/>
    <col width="24" customWidth="1" min="2" max="2"/>
    <col width="52" customWidth="1" min="3" max="3"/>
    <col width="3" customWidth="1" min="4" max="4"/>
    <col width="24" customWidth="1" min="5" max="5"/>
    <col width="62" customWidth="1" min="6" max="6"/>
  </cols>
  <sheetData>
    <row r="1">
      <c r="A1" s="11" t="inlineStr">
        <is>
          <t>Settings — fill in once</t>
        </is>
      </c>
    </row>
    <row r="3">
      <c r="A3" s="12" t="inlineStr">
        <is>
          <t>First month</t>
        </is>
      </c>
      <c r="B3" s="13" t="n">
        <v>46266</v>
      </c>
      <c r="C3" s="10" t="inlineStr">
        <is>
          <t>any date in that month; the reports show 12 months starting from it</t>
        </is>
      </c>
    </row>
    <row r="5">
      <c r="A5" s="14" t="inlineStr">
        <is>
          <t>Where the money is (accounts)</t>
        </is>
      </c>
      <c r="B5" s="14" t="inlineStr">
        <is>
          <t>Balance on the 1st</t>
        </is>
      </c>
    </row>
    <row r="6">
      <c r="A6" s="15" t="inlineStr">
        <is>
          <t>Cash (till)</t>
        </is>
      </c>
      <c r="B6" s="16" t="n">
        <v>8000</v>
      </c>
    </row>
    <row r="7">
      <c r="A7" s="15" t="inlineStr">
        <is>
          <t>Business bank account</t>
        </is>
      </c>
      <c r="B7" s="16" t="n">
        <v>45000</v>
      </c>
    </row>
    <row r="8">
      <c r="A8" s="15" t="n"/>
      <c r="B8" s="16" t="n"/>
    </row>
    <row r="9">
      <c r="A9" s="15" t="n"/>
      <c r="B9" s="16" t="n"/>
    </row>
    <row r="10">
      <c r="A10" s="15" t="n"/>
      <c r="B10" s="16" t="n"/>
    </row>
    <row r="11">
      <c r="A11" s="15" t="n"/>
      <c r="B11" s="16" t="n"/>
    </row>
    <row r="12">
      <c r="A12" s="15" t="n"/>
      <c r="B12" s="16" t="n"/>
    </row>
    <row r="13">
      <c r="A13" s="15" t="n"/>
      <c r="B13" s="16" t="n"/>
    </row>
    <row r="15" ht="27" customHeight="1">
      <c r="A15" s="17" t="inlineStr">
        <is>
          <t>Stock in the warehouse on the 1st (at purchase price)</t>
        </is>
      </c>
      <c r="B15" s="16" t="n">
        <v>120000</v>
      </c>
      <c r="C15" s="10" t="inlineStr">
        <is>
          <t>if you have no stock, leave 0</t>
        </is>
      </c>
    </row>
    <row r="17">
      <c r="A17" s="14" t="inlineStr">
        <is>
          <t>Income and expense categories</t>
        </is>
      </c>
      <c r="B17" s="14" t="inlineStr">
        <is>
          <t>Section</t>
        </is>
      </c>
      <c r="C17" s="14" t="inlineStr">
        <is>
          <t>Hint</t>
        </is>
      </c>
      <c r="E17" s="14" t="inlineStr">
        <is>
          <t>What the sections mean</t>
        </is>
      </c>
      <c r="F17" s="18" t="n"/>
    </row>
    <row r="18">
      <c r="A18" s="15" t="inlineStr">
        <is>
          <t>Sales of goods</t>
        </is>
      </c>
      <c r="B18" s="19" t="inlineStr">
        <is>
          <t>Income</t>
        </is>
      </c>
      <c r="C18" s="20" t="n"/>
      <c r="E18" s="21" t="inlineStr">
        <is>
          <t>Income</t>
        </is>
      </c>
      <c r="F18" s="22" t="inlineStr">
        <is>
          <t>money from customers for goods and services</t>
        </is>
      </c>
    </row>
    <row r="19">
      <c r="A19" s="15" t="inlineStr">
        <is>
          <t>Services (delivery, installation)</t>
        </is>
      </c>
      <c r="B19" s="19" t="inlineStr">
        <is>
          <t>Income</t>
        </is>
      </c>
      <c r="C19" s="20" t="n"/>
    </row>
    <row r="20">
      <c r="A20" s="15" t="inlineStr">
        <is>
          <t>Other income</t>
        </is>
      </c>
      <c r="B20" s="19" t="inlineStr">
        <is>
          <t>Income</t>
        </is>
      </c>
      <c r="C20" s="20" t="n"/>
      <c r="E20" s="23" t="inlineStr">
        <is>
          <t>Stock purchases</t>
        </is>
      </c>
      <c r="F20" s="22" t="inlineStr">
        <is>
          <t>money paid to suppliers for goods you resell; it reaches profit when the goods are sold</t>
        </is>
      </c>
    </row>
    <row r="21">
      <c r="A21" s="15" t="n"/>
      <c r="B21" s="19" t="inlineStr">
        <is>
          <t>Income</t>
        </is>
      </c>
      <c r="C21" s="20" t="n"/>
    </row>
    <row r="22">
      <c r="A22" s="15" t="n"/>
      <c r="B22" s="19" t="inlineStr">
        <is>
          <t>Income</t>
        </is>
      </c>
      <c r="C22" s="20" t="n"/>
      <c r="E22" s="24" t="inlineStr">
        <is>
          <t>Expense</t>
        </is>
      </c>
      <c r="F22" s="22" t="inlineStr">
        <is>
          <t>what the business spends to operate: rent, salaries, advertising</t>
        </is>
      </c>
    </row>
    <row r="23">
      <c r="A23" s="15" t="n"/>
      <c r="B23" s="19" t="inlineStr">
        <is>
          <t>Income</t>
        </is>
      </c>
      <c r="C23" s="20" t="n"/>
    </row>
    <row r="24">
      <c r="A24" s="15" t="inlineStr">
        <is>
          <t>Stock purchases</t>
        </is>
      </c>
      <c r="B24" s="25" t="inlineStr">
        <is>
          <t>Stock purchases</t>
        </is>
      </c>
      <c r="C24" s="20" t="inlineStr">
        <is>
          <t>payments to suppliers for goods</t>
        </is>
      </c>
      <c r="E24" s="26" t="inlineStr">
        <is>
          <t>Not in profit</t>
        </is>
      </c>
      <c r="F24" s="22" t="inlineStr">
        <is>
          <t>money moves, but the business neither earns nor loses: owner's contribution, loan, transfer between accounts, equipment purchase</t>
        </is>
      </c>
    </row>
    <row r="25">
      <c r="A25" s="15" t="inlineStr">
        <is>
          <t>Rent</t>
        </is>
      </c>
      <c r="B25" s="27" t="inlineStr">
        <is>
          <t>Expense</t>
        </is>
      </c>
      <c r="C25" s="20" t="n"/>
    </row>
    <row r="26">
      <c r="A26" s="15" t="inlineStr">
        <is>
          <t>Salaries</t>
        </is>
      </c>
      <c r="B26" s="27" t="inlineStr">
        <is>
          <t>Expense</t>
        </is>
      </c>
      <c r="C26" s="20" t="n"/>
    </row>
    <row r="27">
      <c r="A27" s="15" t="inlineStr">
        <is>
          <t>Taxes</t>
        </is>
      </c>
      <c r="B27" s="27" t="inlineStr">
        <is>
          <t>Expense</t>
        </is>
      </c>
      <c r="C27" s="20" t="n"/>
    </row>
    <row r="28">
      <c r="A28" s="15" t="inlineStr">
        <is>
          <t>Advertising</t>
        </is>
      </c>
      <c r="B28" s="27" t="inlineStr">
        <is>
          <t>Expense</t>
        </is>
      </c>
      <c r="C28" s="20" t="n"/>
    </row>
    <row r="29">
      <c r="A29" s="15" t="inlineStr">
        <is>
          <t>Delivery and post</t>
        </is>
      </c>
      <c r="B29" s="27" t="inlineStr">
        <is>
          <t>Expense</t>
        </is>
      </c>
      <c r="C29" s="20" t="n"/>
    </row>
    <row r="30">
      <c r="A30" s="15" t="inlineStr">
        <is>
          <t>Utilities</t>
        </is>
      </c>
      <c r="B30" s="27" t="inlineStr">
        <is>
          <t>Expense</t>
        </is>
      </c>
      <c r="C30" s="20" t="n"/>
    </row>
    <row r="31">
      <c r="A31" s="15" t="inlineStr">
        <is>
          <t>Phone and internet</t>
        </is>
      </c>
      <c r="B31" s="27" t="inlineStr">
        <is>
          <t>Expense</t>
        </is>
      </c>
      <c r="C31" s="20" t="n"/>
    </row>
    <row r="32">
      <c r="A32" s="15" t="inlineStr">
        <is>
          <t>Bank and card fees</t>
        </is>
      </c>
      <c r="B32" s="27" t="inlineStr">
        <is>
          <t>Expense</t>
        </is>
      </c>
      <c r="C32" s="20" t="inlineStr">
        <is>
          <t>bank fees and card payment fees</t>
        </is>
      </c>
    </row>
    <row r="33">
      <c r="A33" s="15" t="inlineStr">
        <is>
          <t>Software and services</t>
        </is>
      </c>
      <c r="B33" s="27" t="inlineStr">
        <is>
          <t>Expense</t>
        </is>
      </c>
      <c r="C33" s="20" t="n"/>
    </row>
    <row r="34">
      <c r="A34" s="15" t="inlineStr">
        <is>
          <t>Repairs and maintenance</t>
        </is>
      </c>
      <c r="B34" s="27" t="inlineStr">
        <is>
          <t>Expense</t>
        </is>
      </c>
      <c r="C34" s="20" t="n"/>
    </row>
    <row r="35">
      <c r="A35" s="15" t="inlineStr">
        <is>
          <t>Other expenses</t>
        </is>
      </c>
      <c r="B35" s="27" t="inlineStr">
        <is>
          <t>Expense</t>
        </is>
      </c>
      <c r="C35" s="20" t="n"/>
    </row>
    <row r="36">
      <c r="A36" s="15" t="n"/>
      <c r="B36" s="27" t="inlineStr">
        <is>
          <t>Expense</t>
        </is>
      </c>
      <c r="C36" s="20" t="n"/>
    </row>
    <row r="37">
      <c r="A37" s="15" t="n"/>
      <c r="B37" s="27" t="inlineStr">
        <is>
          <t>Expense</t>
        </is>
      </c>
      <c r="C37" s="20" t="n"/>
    </row>
    <row r="38">
      <c r="A38" s="15" t="n"/>
      <c r="B38" s="27" t="inlineStr">
        <is>
          <t>Expense</t>
        </is>
      </c>
      <c r="C38" s="20" t="n"/>
    </row>
    <row r="39">
      <c r="A39" s="15" t="n"/>
      <c r="B39" s="27" t="inlineStr">
        <is>
          <t>Expense</t>
        </is>
      </c>
      <c r="C39" s="20" t="n"/>
    </row>
    <row r="40">
      <c r="A40" s="15" t="n"/>
      <c r="B40" s="27" t="inlineStr">
        <is>
          <t>Expense</t>
        </is>
      </c>
      <c r="C40" s="20" t="n"/>
    </row>
    <row r="41">
      <c r="A41" s="15" t="inlineStr">
        <is>
          <t>Owner's contribution</t>
        </is>
      </c>
      <c r="B41" s="28" t="inlineStr">
        <is>
          <t>Not in profit</t>
        </is>
      </c>
      <c r="C41" s="20" t="inlineStr">
        <is>
          <t>your own money into the business</t>
        </is>
      </c>
    </row>
    <row r="42">
      <c r="A42" s="15" t="inlineStr">
        <is>
          <t>Owner's drawings</t>
        </is>
      </c>
      <c r="B42" s="28" t="inlineStr">
        <is>
          <t>Not in profit</t>
        </is>
      </c>
      <c r="C42" s="20" t="inlineStr">
        <is>
          <t>money you take out for yourself</t>
        </is>
      </c>
    </row>
    <row r="43">
      <c r="A43" s="15" t="inlineStr">
        <is>
          <t>Loan received</t>
        </is>
      </c>
      <c r="B43" s="28" t="inlineStr">
        <is>
          <t>Not in profit</t>
        </is>
      </c>
      <c r="C43" s="20" t="n"/>
    </row>
    <row r="44">
      <c r="A44" s="15" t="inlineStr">
        <is>
          <t>Loan repaid</t>
        </is>
      </c>
      <c r="B44" s="28" t="inlineStr">
        <is>
          <t>Not in profit</t>
        </is>
      </c>
      <c r="C44" s="20" t="inlineStr">
        <is>
          <t>the loan itself; interest goes to expenses</t>
        </is>
      </c>
    </row>
    <row r="45">
      <c r="A45" s="15" t="inlineStr">
        <is>
          <t>Transfer between accounts</t>
        </is>
      </c>
      <c r="B45" s="28" t="inlineStr">
        <is>
          <t>Not in profit</t>
        </is>
      </c>
      <c r="C45" s="20" t="inlineStr">
        <is>
          <t>two rows: Out from one account, In to the other</t>
        </is>
      </c>
    </row>
    <row r="46">
      <c r="A46" s="15" t="inlineStr">
        <is>
          <t>Equipment purchase</t>
        </is>
      </c>
      <c r="B46" s="28" t="inlineStr">
        <is>
          <t>Not in profit</t>
        </is>
      </c>
      <c r="C46" s="20" t="inlineStr">
        <is>
          <t>till, laptop, shelves — not an expense of the month</t>
        </is>
      </c>
    </row>
    <row r="47">
      <c r="A47" s="15" t="n"/>
      <c r="B47" s="28" t="inlineStr">
        <is>
          <t>Not in profit</t>
        </is>
      </c>
      <c r="C47" s="20" t="n"/>
    </row>
    <row r="48">
      <c r="A48" s="15" t="n"/>
      <c r="B48" s="28" t="inlineStr">
        <is>
          <t>Not in profit</t>
        </is>
      </c>
      <c r="C48" s="20" t="n"/>
    </row>
    <row r="49">
      <c r="A49" s="10" t="inlineStr">
        <is>
          <t>Rename categories or add new ones in the empty rows of their section. The section decides where a category goes in the reports.</t>
        </is>
      </c>
    </row>
  </sheetData>
  <mergeCells count="5">
    <mergeCell ref="F22:F23"/>
    <mergeCell ref="F20:F21"/>
    <mergeCell ref="E17:F17"/>
    <mergeCell ref="F24:F25"/>
    <mergeCell ref="F18:F19"/>
  </mergeCells>
  <dataValidations count="2">
    <dataValidation sqref="B3" showDropDown="0" showInputMessage="0" showErrorMessage="1" allowBlank="0" errorTitle="Check the value" error="Enter a date, for example 15 Sep 2026." type="date" operator="between">
      <formula1>DATE(2000,1,1)</formula1>
      <formula2>DATE(2100,12,31)</formula2>
    </dataValidation>
    <dataValidation sqref="B6:B13 B15" showDropDown="0" showInputMessage="0" showErrorMessage="1" allowBlank="0" errorTitle="Check the value" error="The amount is a positive number. Money coming in goes under In, payments go under Out." type="decimal" operator="greaterThanOrEqual">
      <formula1>-1000000000</formula1>
    </dataValidation>
  </dataValidations>
  <printOptions horizontalCentered="1"/>
  <pageMargins left="0.75" right="0.75" top="1" bottom="1" header="0.5" footer="0.5"/>
  <pageSetup orientation="landscape" paperSize="9" fitToHeight="0" fitToWidth="1"/>
</worksheet>
</file>

<file path=xl/worksheets/sheet3.xml><?xml version="1.0" encoding="utf-8"?>
<worksheet xmlns="http://schemas.openxmlformats.org/spreadsheetml/2006/main">
  <sheetPr>
    <tabColor rgb="00F5C518"/>
    <outlinePr summaryBelow="1" summaryRight="1"/>
    <pageSetUpPr fitToPage="1"/>
  </sheetPr>
  <dimension ref="A1:J2004"/>
  <sheetViews>
    <sheetView workbookViewId="0">
      <pane ySplit="4" topLeftCell="A5" activePane="bottomLeft" state="frozen"/>
      <selection pane="bottomLeft" activeCell="A1" sqref="A1"/>
    </sheetView>
  </sheetViews>
  <sheetFormatPr baseColWidth="8" defaultRowHeight="15"/>
  <cols>
    <col width="12" customWidth="1" min="1" max="1"/>
    <col width="13" customWidth="1" min="2" max="2"/>
    <col width="13" customWidth="1" min="3" max="3"/>
    <col width="28" customWidth="1" min="4" max="4"/>
    <col width="22" customWidth="1" min="5" max="5"/>
    <col width="42" customWidth="1" min="6" max="6"/>
    <col width="16" customWidth="1" min="7" max="7"/>
    <col width="12" customWidth="1" min="8" max="8"/>
    <col width="12" customWidth="1" min="9" max="9"/>
    <col width="20" customWidth="1" min="10" max="10"/>
  </cols>
  <sheetData>
    <row r="1">
      <c r="A1" s="11" t="inlineStr">
        <is>
          <t>Transactions — every payment on its own row</t>
        </is>
      </c>
    </row>
    <row r="2">
      <c r="A2" s="29" t="inlineStr">
        <is>
          <t>You fill in the yellow columns; the grey ones calculate themselves. One amount per row: either In or Out. You can delete the example rows.</t>
        </is>
      </c>
    </row>
    <row r="4" ht="42" customHeight="1">
      <c r="A4" s="14" t="inlineStr">
        <is>
          <t>Payment date</t>
        </is>
      </c>
      <c r="B4" s="14" t="inlineStr">
        <is>
          <t>In</t>
        </is>
      </c>
      <c r="C4" s="14" t="inlineStr">
        <is>
          <t>Out</t>
        </is>
      </c>
      <c r="D4" s="14" t="inlineStr">
        <is>
          <t>Category</t>
        </is>
      </c>
      <c r="E4" s="14" t="inlineStr">
        <is>
          <t>Account (where the money is)</t>
        </is>
      </c>
      <c r="F4" s="14" t="inlineStr">
        <is>
          <t>Comment</t>
        </is>
      </c>
      <c r="G4" s="14" t="inlineStr">
        <is>
          <t>Month in profit (if different)</t>
        </is>
      </c>
      <c r="H4" s="30" t="inlineStr">
        <is>
          <t>Payment month</t>
        </is>
      </c>
      <c r="I4" s="30" t="inlineStr">
        <is>
          <t>Month in profit</t>
        </is>
      </c>
      <c r="J4" s="30" t="inlineStr">
        <is>
          <t>Category section</t>
        </is>
      </c>
    </row>
    <row r="5">
      <c r="A5" s="31" t="n">
        <v>46266</v>
      </c>
      <c r="B5" s="32" t="n"/>
      <c r="C5" s="32" t="n">
        <v>15000</v>
      </c>
      <c r="D5" s="33" t="inlineStr">
        <is>
          <t>Rent</t>
        </is>
      </c>
      <c r="E5" s="33" t="inlineStr">
        <is>
          <t>Business bank account</t>
        </is>
      </c>
      <c r="F5" s="33" t="inlineStr">
        <is>
          <t>Rent for September (paid for 3 months)</t>
        </is>
      </c>
      <c r="G5" s="34" t="n"/>
      <c r="H5" s="35">
        <f>IF(A5="","",DATE(YEAR(A5),MONTH(A5),1))</f>
        <v/>
      </c>
      <c r="I5" s="35">
        <f>IF(A5="","",IF(G5="",H5,DATE(YEAR(G5),MONTH(G5),1)))</f>
        <v/>
      </c>
      <c r="J5" s="36">
        <f>IF(D5="","",IFERROR(VLOOKUP(D5,'Settings'!$A$18:$B$48,2,FALSE),"Not in categories"))</f>
        <v/>
      </c>
    </row>
    <row r="6">
      <c r="A6" s="31" t="n">
        <v>46266</v>
      </c>
      <c r="B6" s="32" t="n"/>
      <c r="C6" s="32" t="n">
        <v>15000</v>
      </c>
      <c r="D6" s="33" t="inlineStr">
        <is>
          <t>Rent</t>
        </is>
      </c>
      <c r="E6" s="33" t="inlineStr">
        <is>
          <t>Business bank account</t>
        </is>
      </c>
      <c r="F6" s="33" t="inlineStr">
        <is>
          <t>Rent for October</t>
        </is>
      </c>
      <c r="G6" s="34" t="n">
        <v>46296</v>
      </c>
      <c r="H6" s="35">
        <f>IF(A6="","",DATE(YEAR(A6),MONTH(A6),1))</f>
        <v/>
      </c>
      <c r="I6" s="35">
        <f>IF(A6="","",IF(G6="",H6,DATE(YEAR(G6),MONTH(G6),1)))</f>
        <v/>
      </c>
      <c r="J6" s="36">
        <f>IF(D6="","",IFERROR(VLOOKUP(D6,'Settings'!$A$18:$B$48,2,FALSE),"Not in categories"))</f>
        <v/>
      </c>
    </row>
    <row r="7">
      <c r="A7" s="31" t="n">
        <v>46266</v>
      </c>
      <c r="B7" s="32" t="n"/>
      <c r="C7" s="32" t="n">
        <v>15000</v>
      </c>
      <c r="D7" s="33" t="inlineStr">
        <is>
          <t>Rent</t>
        </is>
      </c>
      <c r="E7" s="33" t="inlineStr">
        <is>
          <t>Business bank account</t>
        </is>
      </c>
      <c r="F7" s="33" t="inlineStr">
        <is>
          <t>Rent for November</t>
        </is>
      </c>
      <c r="G7" s="34" t="n">
        <v>46327</v>
      </c>
      <c r="H7" s="35">
        <f>IF(A7="","",DATE(YEAR(A7),MONTH(A7),1))</f>
        <v/>
      </c>
      <c r="I7" s="35">
        <f>IF(A7="","",IF(G7="",H7,DATE(YEAR(G7),MONTH(G7),1)))</f>
        <v/>
      </c>
      <c r="J7" s="36">
        <f>IF(D7="","",IFERROR(VLOOKUP(D7,'Settings'!$A$18:$B$48,2,FALSE),"Not in categories"))</f>
        <v/>
      </c>
    </row>
    <row r="8">
      <c r="A8" s="31" t="n">
        <v>46267</v>
      </c>
      <c r="B8" s="32" t="n"/>
      <c r="C8" s="32" t="n">
        <v>60000</v>
      </c>
      <c r="D8" s="33" t="inlineStr">
        <is>
          <t>Stock purchases</t>
        </is>
      </c>
      <c r="E8" s="33" t="inlineStr">
        <is>
          <t>Business bank account</t>
        </is>
      </c>
      <c r="F8" s="33" t="inlineStr">
        <is>
          <t>Stock from the supplier</t>
        </is>
      </c>
      <c r="G8" s="34" t="n"/>
      <c r="H8" s="35">
        <f>IF(A8="","",DATE(YEAR(A8),MONTH(A8),1))</f>
        <v/>
      </c>
      <c r="I8" s="35">
        <f>IF(A8="","",IF(G8="",H8,DATE(YEAR(G8),MONTH(G8),1)))</f>
        <v/>
      </c>
      <c r="J8" s="36">
        <f>IF(D8="","",IFERROR(VLOOKUP(D8,'Settings'!$A$18:$B$48,2,FALSE),"Not in categories"))</f>
        <v/>
      </c>
    </row>
    <row r="9">
      <c r="A9" s="31" t="n">
        <v>46270</v>
      </c>
      <c r="B9" s="32" t="n"/>
      <c r="C9" s="32" t="n">
        <v>4500</v>
      </c>
      <c r="D9" s="33" t="inlineStr">
        <is>
          <t>Advertising</t>
        </is>
      </c>
      <c r="E9" s="33" t="inlineStr">
        <is>
          <t>Business bank account</t>
        </is>
      </c>
      <c r="F9" s="33" t="inlineStr">
        <is>
          <t>Instagram ads</t>
        </is>
      </c>
      <c r="G9" s="34" t="n"/>
      <c r="H9" s="35">
        <f>IF(A9="","",DATE(YEAR(A9),MONTH(A9),1))</f>
        <v/>
      </c>
      <c r="I9" s="35">
        <f>IF(A9="","",IF(G9="",H9,DATE(YEAR(G9),MONTH(G9),1)))</f>
        <v/>
      </c>
      <c r="J9" s="36">
        <f>IF(D9="","",IFERROR(VLOOKUP(D9,'Settings'!$A$18:$B$48,2,FALSE),"Not in categories"))</f>
        <v/>
      </c>
    </row>
    <row r="10">
      <c r="A10" s="31" t="n">
        <v>46272</v>
      </c>
      <c r="B10" s="32" t="n">
        <v>14000</v>
      </c>
      <c r="C10" s="32" t="n"/>
      <c r="D10" s="33" t="inlineStr">
        <is>
          <t>Sales of goods</t>
        </is>
      </c>
      <c r="E10" s="33" t="inlineStr">
        <is>
          <t>Cash (till)</t>
        </is>
      </c>
      <c r="F10" s="33" t="inlineStr">
        <is>
          <t>Weekly sales, cash</t>
        </is>
      </c>
      <c r="G10" s="34" t="n"/>
      <c r="H10" s="35">
        <f>IF(A10="","",DATE(YEAR(A10),MONTH(A10),1))</f>
        <v/>
      </c>
      <c r="I10" s="35">
        <f>IF(A10="","",IF(G10="",H10,DATE(YEAR(G10),MONTH(G10),1)))</f>
        <v/>
      </c>
      <c r="J10" s="36">
        <f>IF(D10="","",IFERROR(VLOOKUP(D10,'Settings'!$A$18:$B$48,2,FALSE),"Not in categories"))</f>
        <v/>
      </c>
    </row>
    <row r="11">
      <c r="A11" s="31" t="n">
        <v>46272</v>
      </c>
      <c r="B11" s="32" t="n">
        <v>38000</v>
      </c>
      <c r="C11" s="32" t="n"/>
      <c r="D11" s="33" t="inlineStr">
        <is>
          <t>Sales of goods</t>
        </is>
      </c>
      <c r="E11" s="33" t="inlineStr">
        <is>
          <t>Business bank account</t>
        </is>
      </c>
      <c r="F11" s="33" t="inlineStr">
        <is>
          <t>Weekly sales, card and bank</t>
        </is>
      </c>
      <c r="G11" s="34" t="n"/>
      <c r="H11" s="35">
        <f>IF(A11="","",DATE(YEAR(A11),MONTH(A11),1))</f>
        <v/>
      </c>
      <c r="I11" s="35">
        <f>IF(A11="","",IF(G11="",H11,DATE(YEAR(G11),MONTH(G11),1)))</f>
        <v/>
      </c>
      <c r="J11" s="36">
        <f>IF(D11="","",IFERROR(VLOOKUP(D11,'Settings'!$A$18:$B$48,2,FALSE),"Not in categories"))</f>
        <v/>
      </c>
    </row>
    <row r="12">
      <c r="A12" s="31" t="n">
        <v>46275</v>
      </c>
      <c r="B12" s="32" t="n"/>
      <c r="C12" s="32" t="n">
        <v>18000</v>
      </c>
      <c r="D12" s="33" t="inlineStr">
        <is>
          <t>Salaries</t>
        </is>
      </c>
      <c r="E12" s="33" t="inlineStr">
        <is>
          <t>Business bank account</t>
        </is>
      </c>
      <c r="F12" s="33" t="inlineStr">
        <is>
          <t>Salaries, first half of the month</t>
        </is>
      </c>
      <c r="G12" s="34" t="n"/>
      <c r="H12" s="35">
        <f>IF(A12="","",DATE(YEAR(A12),MONTH(A12),1))</f>
        <v/>
      </c>
      <c r="I12" s="35">
        <f>IF(A12="","",IF(G12="",H12,DATE(YEAR(G12),MONTH(G12),1)))</f>
        <v/>
      </c>
      <c r="J12" s="36">
        <f>IF(D12="","",IFERROR(VLOOKUP(D12,'Settings'!$A$18:$B$48,2,FALSE),"Not in categories"))</f>
        <v/>
      </c>
    </row>
    <row r="13">
      <c r="A13" s="31" t="n">
        <v>46277</v>
      </c>
      <c r="B13" s="32" t="n"/>
      <c r="C13" s="32" t="n">
        <v>2300</v>
      </c>
      <c r="D13" s="33" t="inlineStr">
        <is>
          <t>Delivery and post</t>
        </is>
      </c>
      <c r="E13" s="33" t="inlineStr">
        <is>
          <t>Business bank account</t>
        </is>
      </c>
      <c r="F13" s="33" t="inlineStr">
        <is>
          <t>Courier</t>
        </is>
      </c>
      <c r="G13" s="34" t="n"/>
      <c r="H13" s="35">
        <f>IF(A13="","",DATE(YEAR(A13),MONTH(A13),1))</f>
        <v/>
      </c>
      <c r="I13" s="35">
        <f>IF(A13="","",IF(G13="",H13,DATE(YEAR(G13),MONTH(G13),1)))</f>
        <v/>
      </c>
      <c r="J13" s="36">
        <f>IF(D13="","",IFERROR(VLOOKUP(D13,'Settings'!$A$18:$B$48,2,FALSE),"Not in categories"))</f>
        <v/>
      </c>
    </row>
    <row r="14">
      <c r="A14" s="31" t="n">
        <v>46279</v>
      </c>
      <c r="B14" s="32" t="n">
        <v>12000</v>
      </c>
      <c r="C14" s="32" t="n"/>
      <c r="D14" s="33" t="inlineStr">
        <is>
          <t>Sales of goods</t>
        </is>
      </c>
      <c r="E14" s="33" t="inlineStr">
        <is>
          <t>Cash (till)</t>
        </is>
      </c>
      <c r="F14" s="33" t="inlineStr">
        <is>
          <t>Weekly sales, cash</t>
        </is>
      </c>
      <c r="G14" s="34" t="n"/>
      <c r="H14" s="35">
        <f>IF(A14="","",DATE(YEAR(A14),MONTH(A14),1))</f>
        <v/>
      </c>
      <c r="I14" s="35">
        <f>IF(A14="","",IF(G14="",H14,DATE(YEAR(G14),MONTH(G14),1)))</f>
        <v/>
      </c>
      <c r="J14" s="36">
        <f>IF(D14="","",IFERROR(VLOOKUP(D14,'Settings'!$A$18:$B$48,2,FALSE),"Not in categories"))</f>
        <v/>
      </c>
    </row>
    <row r="15">
      <c r="A15" s="31" t="n">
        <v>46279</v>
      </c>
      <c r="B15" s="32" t="n">
        <v>41000</v>
      </c>
      <c r="C15" s="32" t="n"/>
      <c r="D15" s="33" t="inlineStr">
        <is>
          <t>Sales of goods</t>
        </is>
      </c>
      <c r="E15" s="33" t="inlineStr">
        <is>
          <t>Business bank account</t>
        </is>
      </c>
      <c r="F15" s="33" t="inlineStr">
        <is>
          <t>Weekly sales, card and bank</t>
        </is>
      </c>
      <c r="G15" s="34" t="n"/>
      <c r="H15" s="35">
        <f>IF(A15="","",DATE(YEAR(A15),MONTH(A15),1))</f>
        <v/>
      </c>
      <c r="I15" s="35">
        <f>IF(A15="","",IF(G15="",H15,DATE(YEAR(G15),MONTH(G15),1)))</f>
        <v/>
      </c>
      <c r="J15" s="36">
        <f>IF(D15="","",IFERROR(VLOOKUP(D15,'Settings'!$A$18:$B$48,2,FALSE),"Not in categories"))</f>
        <v/>
      </c>
    </row>
    <row r="16">
      <c r="A16" s="31" t="n">
        <v>46280</v>
      </c>
      <c r="B16" s="32" t="n"/>
      <c r="C16" s="32" t="n">
        <v>5200</v>
      </c>
      <c r="D16" s="33" t="inlineStr">
        <is>
          <t>Taxes</t>
        </is>
      </c>
      <c r="E16" s="33" t="inlineStr">
        <is>
          <t>Business bank account</t>
        </is>
      </c>
      <c r="F16" s="33" t="n"/>
      <c r="G16" s="34" t="n"/>
      <c r="H16" s="35">
        <f>IF(A16="","",DATE(YEAR(A16),MONTH(A16),1))</f>
        <v/>
      </c>
      <c r="I16" s="35">
        <f>IF(A16="","",IF(G16="",H16,DATE(YEAR(G16),MONTH(G16),1)))</f>
        <v/>
      </c>
      <c r="J16" s="36">
        <f>IF(D16="","",IFERROR(VLOOKUP(D16,'Settings'!$A$18:$B$48,2,FALSE),"Not in categories"))</f>
        <v/>
      </c>
    </row>
    <row r="17">
      <c r="A17" s="31" t="n">
        <v>46281</v>
      </c>
      <c r="B17" s="32" t="n"/>
      <c r="C17" s="32" t="n">
        <v>45000</v>
      </c>
      <c r="D17" s="33" t="inlineStr">
        <is>
          <t>Stock purchases</t>
        </is>
      </c>
      <c r="E17" s="33" t="inlineStr">
        <is>
          <t>Business bank account</t>
        </is>
      </c>
      <c r="F17" s="33" t="inlineStr">
        <is>
          <t>Second batch of stock</t>
        </is>
      </c>
      <c r="G17" s="34" t="n"/>
      <c r="H17" s="35">
        <f>IF(A17="","",DATE(YEAR(A17),MONTH(A17),1))</f>
        <v/>
      </c>
      <c r="I17" s="35">
        <f>IF(A17="","",IF(G17="",H17,DATE(YEAR(G17),MONTH(G17),1)))</f>
        <v/>
      </c>
      <c r="J17" s="36">
        <f>IF(D17="","",IFERROR(VLOOKUP(D17,'Settings'!$A$18:$B$48,2,FALSE),"Not in categories"))</f>
        <v/>
      </c>
    </row>
    <row r="18">
      <c r="A18" s="31" t="n">
        <v>46283</v>
      </c>
      <c r="B18" s="32" t="n">
        <v>3500</v>
      </c>
      <c r="C18" s="32" t="n"/>
      <c r="D18" s="33" t="inlineStr">
        <is>
          <t>Services (delivery, installation)</t>
        </is>
      </c>
      <c r="E18" s="33" t="inlineStr">
        <is>
          <t>Cash (till)</t>
        </is>
      </c>
      <c r="F18" s="33" t="inlineStr">
        <is>
          <t>Delivery and installation for customers</t>
        </is>
      </c>
      <c r="G18" s="34" t="n"/>
      <c r="H18" s="35">
        <f>IF(A18="","",DATE(YEAR(A18),MONTH(A18),1))</f>
        <v/>
      </c>
      <c r="I18" s="35">
        <f>IF(A18="","",IF(G18="",H18,DATE(YEAR(G18),MONTH(G18),1)))</f>
        <v/>
      </c>
      <c r="J18" s="36">
        <f>IF(D18="","",IFERROR(VLOOKUP(D18,'Settings'!$A$18:$B$48,2,FALSE),"Not in categories"))</f>
        <v/>
      </c>
    </row>
    <row r="19">
      <c r="A19" s="31" t="n">
        <v>46285</v>
      </c>
      <c r="B19" s="32" t="n"/>
      <c r="C19" s="32" t="n">
        <v>3100</v>
      </c>
      <c r="D19" s="33" t="inlineStr">
        <is>
          <t>Utilities</t>
        </is>
      </c>
      <c r="E19" s="33" t="inlineStr">
        <is>
          <t>Business bank account</t>
        </is>
      </c>
      <c r="F19" s="33" t="n"/>
      <c r="G19" s="34" t="n"/>
      <c r="H19" s="35">
        <f>IF(A19="","",DATE(YEAR(A19),MONTH(A19),1))</f>
        <v/>
      </c>
      <c r="I19" s="35">
        <f>IF(A19="","",IF(G19="",H19,DATE(YEAR(G19),MONTH(G19),1)))</f>
        <v/>
      </c>
      <c r="J19" s="36">
        <f>IF(D19="","",IFERROR(VLOOKUP(D19,'Settings'!$A$18:$B$48,2,FALSE),"Not in categories"))</f>
        <v/>
      </c>
    </row>
    <row r="20">
      <c r="A20" s="31" t="n">
        <v>46285</v>
      </c>
      <c r="B20" s="32" t="n"/>
      <c r="C20" s="32" t="n">
        <v>600</v>
      </c>
      <c r="D20" s="33" t="inlineStr">
        <is>
          <t>Phone and internet</t>
        </is>
      </c>
      <c r="E20" s="33" t="inlineStr">
        <is>
          <t>Business bank account</t>
        </is>
      </c>
      <c r="F20" s="33" t="n"/>
      <c r="G20" s="34" t="n"/>
      <c r="H20" s="35">
        <f>IF(A20="","",DATE(YEAR(A20),MONTH(A20),1))</f>
        <v/>
      </c>
      <c r="I20" s="35">
        <f>IF(A20="","",IF(G20="",H20,DATE(YEAR(G20),MONTH(G20),1)))</f>
        <v/>
      </c>
      <c r="J20" s="36">
        <f>IF(D20="","",IFERROR(VLOOKUP(D20,'Settings'!$A$18:$B$48,2,FALSE),"Not in categories"))</f>
        <v/>
      </c>
    </row>
    <row r="21">
      <c r="A21" s="31" t="n">
        <v>46286</v>
      </c>
      <c r="B21" s="32" t="n">
        <v>11000</v>
      </c>
      <c r="C21" s="32" t="n"/>
      <c r="D21" s="33" t="inlineStr">
        <is>
          <t>Sales of goods</t>
        </is>
      </c>
      <c r="E21" s="33" t="inlineStr">
        <is>
          <t>Cash (till)</t>
        </is>
      </c>
      <c r="F21" s="33" t="inlineStr">
        <is>
          <t>Weekly sales, cash</t>
        </is>
      </c>
      <c r="G21" s="34" t="n"/>
      <c r="H21" s="35">
        <f>IF(A21="","",DATE(YEAR(A21),MONTH(A21),1))</f>
        <v/>
      </c>
      <c r="I21" s="35">
        <f>IF(A21="","",IF(G21="",H21,DATE(YEAR(G21),MONTH(G21),1)))</f>
        <v/>
      </c>
      <c r="J21" s="36">
        <f>IF(D21="","",IFERROR(VLOOKUP(D21,'Settings'!$A$18:$B$48,2,FALSE),"Not in categories"))</f>
        <v/>
      </c>
    </row>
    <row r="22">
      <c r="A22" s="31" t="n">
        <v>46286</v>
      </c>
      <c r="B22" s="32" t="n">
        <v>40000</v>
      </c>
      <c r="C22" s="32" t="n"/>
      <c r="D22" s="33" t="inlineStr">
        <is>
          <t>Sales of goods</t>
        </is>
      </c>
      <c r="E22" s="33" t="inlineStr">
        <is>
          <t>Business bank account</t>
        </is>
      </c>
      <c r="F22" s="33" t="inlineStr">
        <is>
          <t>Weekly sales, card and bank</t>
        </is>
      </c>
      <c r="G22" s="34" t="n"/>
      <c r="H22" s="35">
        <f>IF(A22="","",DATE(YEAR(A22),MONTH(A22),1))</f>
        <v/>
      </c>
      <c r="I22" s="35">
        <f>IF(A22="","",IF(G22="",H22,DATE(YEAR(G22),MONTH(G22),1)))</f>
        <v/>
      </c>
      <c r="J22" s="36">
        <f>IF(D22="","",IFERROR(VLOOKUP(D22,'Settings'!$A$18:$B$48,2,FALSE),"Not in categories"))</f>
        <v/>
      </c>
    </row>
    <row r="23">
      <c r="A23" s="31" t="n">
        <v>46287</v>
      </c>
      <c r="B23" s="32" t="n"/>
      <c r="C23" s="32" t="n">
        <v>15000</v>
      </c>
      <c r="D23" s="33" t="inlineStr">
        <is>
          <t>Transfer between accounts</t>
        </is>
      </c>
      <c r="E23" s="33" t="inlineStr">
        <is>
          <t>Cash (till)</t>
        </is>
      </c>
      <c r="F23" s="33" t="inlineStr">
        <is>
          <t>Cash paid into the bank</t>
        </is>
      </c>
      <c r="G23" s="34" t="n"/>
      <c r="H23" s="35">
        <f>IF(A23="","",DATE(YEAR(A23),MONTH(A23),1))</f>
        <v/>
      </c>
      <c r="I23" s="35">
        <f>IF(A23="","",IF(G23="",H23,DATE(YEAR(G23),MONTH(G23),1)))</f>
        <v/>
      </c>
      <c r="J23" s="36">
        <f>IF(D23="","",IFERROR(VLOOKUP(D23,'Settings'!$A$18:$B$48,2,FALSE),"Not in categories"))</f>
        <v/>
      </c>
    </row>
    <row r="24">
      <c r="A24" s="31" t="n">
        <v>46287</v>
      </c>
      <c r="B24" s="32" t="n">
        <v>15000</v>
      </c>
      <c r="C24" s="32" t="n"/>
      <c r="D24" s="33" t="inlineStr">
        <is>
          <t>Transfer between accounts</t>
        </is>
      </c>
      <c r="E24" s="33" t="inlineStr">
        <is>
          <t>Business bank account</t>
        </is>
      </c>
      <c r="F24" s="33" t="inlineStr">
        <is>
          <t>Cash paid into the bank</t>
        </is>
      </c>
      <c r="G24" s="34" t="n"/>
      <c r="H24" s="35">
        <f>IF(A24="","",DATE(YEAR(A24),MONTH(A24),1))</f>
        <v/>
      </c>
      <c r="I24" s="35">
        <f>IF(A24="","",IF(G24="",H24,DATE(YEAR(G24),MONTH(G24),1)))</f>
        <v/>
      </c>
      <c r="J24" s="36">
        <f>IF(D24="","",IFERROR(VLOOKUP(D24,'Settings'!$A$18:$B$48,2,FALSE),"Not in categories"))</f>
        <v/>
      </c>
    </row>
    <row r="25">
      <c r="A25" s="31" t="n">
        <v>46290</v>
      </c>
      <c r="B25" s="32" t="n"/>
      <c r="C25" s="32" t="n">
        <v>18000</v>
      </c>
      <c r="D25" s="33" t="inlineStr">
        <is>
          <t>Salaries</t>
        </is>
      </c>
      <c r="E25" s="33" t="inlineStr">
        <is>
          <t>Business bank account</t>
        </is>
      </c>
      <c r="F25" s="33" t="inlineStr">
        <is>
          <t>Salaries, second half of the month</t>
        </is>
      </c>
      <c r="G25" s="34" t="n"/>
      <c r="H25" s="35">
        <f>IF(A25="","",DATE(YEAR(A25),MONTH(A25),1))</f>
        <v/>
      </c>
      <c r="I25" s="35">
        <f>IF(A25="","",IF(G25="",H25,DATE(YEAR(G25),MONTH(G25),1)))</f>
        <v/>
      </c>
      <c r="J25" s="36">
        <f>IF(D25="","",IFERROR(VLOOKUP(D25,'Settings'!$A$18:$B$48,2,FALSE),"Not in categories"))</f>
        <v/>
      </c>
    </row>
    <row r="26">
      <c r="A26" s="31" t="n">
        <v>46293</v>
      </c>
      <c r="B26" s="32" t="n">
        <v>13000</v>
      </c>
      <c r="C26" s="32" t="n"/>
      <c r="D26" s="33" t="inlineStr">
        <is>
          <t>Sales of goods</t>
        </is>
      </c>
      <c r="E26" s="33" t="inlineStr">
        <is>
          <t>Cash (till)</t>
        </is>
      </c>
      <c r="F26" s="33" t="inlineStr">
        <is>
          <t>Weekly sales, cash</t>
        </is>
      </c>
      <c r="G26" s="34" t="n"/>
      <c r="H26" s="35">
        <f>IF(A26="","",DATE(YEAR(A26),MONTH(A26),1))</f>
        <v/>
      </c>
      <c r="I26" s="35">
        <f>IF(A26="","",IF(G26="",H26,DATE(YEAR(G26),MONTH(G26),1)))</f>
        <v/>
      </c>
      <c r="J26" s="36">
        <f>IF(D26="","",IFERROR(VLOOKUP(D26,'Settings'!$A$18:$B$48,2,FALSE),"Not in categories"))</f>
        <v/>
      </c>
    </row>
    <row r="27">
      <c r="A27" s="31" t="n">
        <v>46293</v>
      </c>
      <c r="B27" s="32" t="n">
        <v>42000</v>
      </c>
      <c r="C27" s="32" t="n"/>
      <c r="D27" s="33" t="inlineStr">
        <is>
          <t>Sales of goods</t>
        </is>
      </c>
      <c r="E27" s="33" t="inlineStr">
        <is>
          <t>Business bank account</t>
        </is>
      </c>
      <c r="F27" s="33" t="inlineStr">
        <is>
          <t>Weekly sales, card and bank</t>
        </is>
      </c>
      <c r="G27" s="34" t="n"/>
      <c r="H27" s="35">
        <f>IF(A27="","",DATE(YEAR(A27),MONTH(A27),1))</f>
        <v/>
      </c>
      <c r="I27" s="35">
        <f>IF(A27="","",IF(G27="",H27,DATE(YEAR(G27),MONTH(G27),1)))</f>
        <v/>
      </c>
      <c r="J27" s="36">
        <f>IF(D27="","",IFERROR(VLOOKUP(D27,'Settings'!$A$18:$B$48,2,FALSE),"Not in categories"))</f>
        <v/>
      </c>
    </row>
    <row r="28">
      <c r="A28" s="31" t="n">
        <v>46294</v>
      </c>
      <c r="B28" s="32" t="n"/>
      <c r="C28" s="32" t="n">
        <v>10000</v>
      </c>
      <c r="D28" s="33" t="inlineStr">
        <is>
          <t>Owner's drawings</t>
        </is>
      </c>
      <c r="E28" s="33" t="inlineStr">
        <is>
          <t>Business bank account</t>
        </is>
      </c>
      <c r="F28" s="33" t="n"/>
      <c r="G28" s="34" t="n"/>
      <c r="H28" s="35">
        <f>IF(A28="","",DATE(YEAR(A28),MONTH(A28),1))</f>
        <v/>
      </c>
      <c r="I28" s="35">
        <f>IF(A28="","",IF(G28="",H28,DATE(YEAR(G28),MONTH(G28),1)))</f>
        <v/>
      </c>
      <c r="J28" s="36">
        <f>IF(D28="","",IFERROR(VLOOKUP(D28,'Settings'!$A$18:$B$48,2,FALSE),"Not in categories"))</f>
        <v/>
      </c>
    </row>
    <row r="29">
      <c r="A29" s="31" t="n">
        <v>46295</v>
      </c>
      <c r="B29" s="32" t="n"/>
      <c r="C29" s="32" t="n">
        <v>1400</v>
      </c>
      <c r="D29" s="33" t="inlineStr">
        <is>
          <t>Bank and card fees</t>
        </is>
      </c>
      <c r="E29" s="33" t="inlineStr">
        <is>
          <t>Business bank account</t>
        </is>
      </c>
      <c r="F29" s="33" t="inlineStr">
        <is>
          <t>Fees for the month</t>
        </is>
      </c>
      <c r="G29" s="34" t="n"/>
      <c r="H29" s="35">
        <f>IF(A29="","",DATE(YEAR(A29),MONTH(A29),1))</f>
        <v/>
      </c>
      <c r="I29" s="35">
        <f>IF(A29="","",IF(G29="",H29,DATE(YEAR(G29),MONTH(G29),1)))</f>
        <v/>
      </c>
      <c r="J29" s="36">
        <f>IF(D29="","",IFERROR(VLOOKUP(D29,'Settings'!$A$18:$B$48,2,FALSE),"Not in categories"))</f>
        <v/>
      </c>
    </row>
    <row r="30">
      <c r="A30" s="31" t="n">
        <v>46296</v>
      </c>
      <c r="B30" s="32" t="n"/>
      <c r="C30" s="32" t="n">
        <v>70000</v>
      </c>
      <c r="D30" s="33" t="inlineStr">
        <is>
          <t>Stock purchases</t>
        </is>
      </c>
      <c r="E30" s="33" t="inlineStr">
        <is>
          <t>Business bank account</t>
        </is>
      </c>
      <c r="F30" s="33" t="inlineStr">
        <is>
          <t>Stock from the supplier</t>
        </is>
      </c>
      <c r="G30" s="34" t="n"/>
      <c r="H30" s="35">
        <f>IF(A30="","",DATE(YEAR(A30),MONTH(A30),1))</f>
        <v/>
      </c>
      <c r="I30" s="35">
        <f>IF(A30="","",IF(G30="",H30,DATE(YEAR(G30),MONTH(G30),1)))</f>
        <v/>
      </c>
      <c r="J30" s="36">
        <f>IF(D30="","",IFERROR(VLOOKUP(D30,'Settings'!$A$18:$B$48,2,FALSE),"Not in categories"))</f>
        <v/>
      </c>
    </row>
    <row r="31">
      <c r="A31" s="31" t="n">
        <v>46298</v>
      </c>
      <c r="B31" s="32" t="n"/>
      <c r="C31" s="32" t="n">
        <v>4500</v>
      </c>
      <c r="D31" s="33" t="inlineStr">
        <is>
          <t>Advertising</t>
        </is>
      </c>
      <c r="E31" s="33" t="inlineStr">
        <is>
          <t>Business bank account</t>
        </is>
      </c>
      <c r="F31" s="33" t="inlineStr">
        <is>
          <t>Instagram ads</t>
        </is>
      </c>
      <c r="G31" s="34" t="n"/>
      <c r="H31" s="35">
        <f>IF(A31="","",DATE(YEAR(A31),MONTH(A31),1))</f>
        <v/>
      </c>
      <c r="I31" s="35">
        <f>IF(A31="","",IF(G31="",H31,DATE(YEAR(G31),MONTH(G31),1)))</f>
        <v/>
      </c>
      <c r="J31" s="36">
        <f>IF(D31="","",IFERROR(VLOOKUP(D31,'Settings'!$A$18:$B$48,2,FALSE),"Not in categories"))</f>
        <v/>
      </c>
    </row>
    <row r="32">
      <c r="A32" s="31" t="n">
        <v>46300</v>
      </c>
      <c r="B32" s="32" t="n">
        <v>15000</v>
      </c>
      <c r="C32" s="32" t="n"/>
      <c r="D32" s="33" t="inlineStr">
        <is>
          <t>Sales of goods</t>
        </is>
      </c>
      <c r="E32" s="33" t="inlineStr">
        <is>
          <t>Cash (till)</t>
        </is>
      </c>
      <c r="F32" s="33" t="inlineStr">
        <is>
          <t>Weekly sales, cash</t>
        </is>
      </c>
      <c r="G32" s="34" t="n"/>
      <c r="H32" s="35">
        <f>IF(A32="","",DATE(YEAR(A32),MONTH(A32),1))</f>
        <v/>
      </c>
      <c r="I32" s="35">
        <f>IF(A32="","",IF(G32="",H32,DATE(YEAR(G32),MONTH(G32),1)))</f>
        <v/>
      </c>
      <c r="J32" s="36">
        <f>IF(D32="","",IFERROR(VLOOKUP(D32,'Settings'!$A$18:$B$48,2,FALSE),"Not in categories"))</f>
        <v/>
      </c>
    </row>
    <row r="33">
      <c r="A33" s="31" t="n">
        <v>46300</v>
      </c>
      <c r="B33" s="32" t="n">
        <v>44000</v>
      </c>
      <c r="C33" s="32" t="n"/>
      <c r="D33" s="33" t="inlineStr">
        <is>
          <t>Sales of goods</t>
        </is>
      </c>
      <c r="E33" s="33" t="inlineStr">
        <is>
          <t>Business bank account</t>
        </is>
      </c>
      <c r="F33" s="33" t="inlineStr">
        <is>
          <t>Weekly sales, card and bank</t>
        </is>
      </c>
      <c r="G33" s="34" t="n"/>
      <c r="H33" s="35">
        <f>IF(A33="","",DATE(YEAR(A33),MONTH(A33),1))</f>
        <v/>
      </c>
      <c r="I33" s="35">
        <f>IF(A33="","",IF(G33="",H33,DATE(YEAR(G33),MONTH(G33),1)))</f>
        <v/>
      </c>
      <c r="J33" s="36">
        <f>IF(D33="","",IFERROR(VLOOKUP(D33,'Settings'!$A$18:$B$48,2,FALSE),"Not in categories"))</f>
        <v/>
      </c>
    </row>
    <row r="34">
      <c r="A34" s="31" t="n">
        <v>46303</v>
      </c>
      <c r="B34" s="32" t="n"/>
      <c r="C34" s="32" t="n">
        <v>24000</v>
      </c>
      <c r="D34" s="33" t="inlineStr">
        <is>
          <t>Equipment purchase</t>
        </is>
      </c>
      <c r="E34" s="33" t="inlineStr">
        <is>
          <t>Business bank account</t>
        </is>
      </c>
      <c r="F34" s="33" t="inlineStr">
        <is>
          <t>Card terminal and shelves</t>
        </is>
      </c>
      <c r="G34" s="34" t="n"/>
      <c r="H34" s="35">
        <f>IF(A34="","",DATE(YEAR(A34),MONTH(A34),1))</f>
        <v/>
      </c>
      <c r="I34" s="35">
        <f>IF(A34="","",IF(G34="",H34,DATE(YEAR(G34),MONTH(G34),1)))</f>
        <v/>
      </c>
      <c r="J34" s="36">
        <f>IF(D34="","",IFERROR(VLOOKUP(D34,'Settings'!$A$18:$B$48,2,FALSE),"Not in categories"))</f>
        <v/>
      </c>
    </row>
    <row r="35">
      <c r="A35" s="31" t="n">
        <v>46305</v>
      </c>
      <c r="B35" s="32" t="n"/>
      <c r="C35" s="32" t="n">
        <v>18000</v>
      </c>
      <c r="D35" s="33" t="inlineStr">
        <is>
          <t>Salaries</t>
        </is>
      </c>
      <c r="E35" s="33" t="inlineStr">
        <is>
          <t>Business bank account</t>
        </is>
      </c>
      <c r="F35" s="33" t="inlineStr">
        <is>
          <t>Salaries, first half of the month</t>
        </is>
      </c>
      <c r="G35" s="34" t="n"/>
      <c r="H35" s="35">
        <f>IF(A35="","",DATE(YEAR(A35),MONTH(A35),1))</f>
        <v/>
      </c>
      <c r="I35" s="35">
        <f>IF(A35="","",IF(G35="",H35,DATE(YEAR(G35),MONTH(G35),1)))</f>
        <v/>
      </c>
      <c r="J35" s="36">
        <f>IF(D35="","",IFERROR(VLOOKUP(D35,'Settings'!$A$18:$B$48,2,FALSE),"Not in categories"))</f>
        <v/>
      </c>
    </row>
    <row r="36">
      <c r="A36" s="31" t="n">
        <v>46307</v>
      </c>
      <c r="B36" s="32" t="n">
        <v>16000</v>
      </c>
      <c r="C36" s="32" t="n"/>
      <c r="D36" s="33" t="inlineStr">
        <is>
          <t>Sales of goods</t>
        </is>
      </c>
      <c r="E36" s="33" t="inlineStr">
        <is>
          <t>Cash (till)</t>
        </is>
      </c>
      <c r="F36" s="33" t="inlineStr">
        <is>
          <t>Weekly sales, cash</t>
        </is>
      </c>
      <c r="G36" s="34" t="n"/>
      <c r="H36" s="35">
        <f>IF(A36="","",DATE(YEAR(A36),MONTH(A36),1))</f>
        <v/>
      </c>
      <c r="I36" s="35">
        <f>IF(A36="","",IF(G36="",H36,DATE(YEAR(G36),MONTH(G36),1)))</f>
        <v/>
      </c>
      <c r="J36" s="36">
        <f>IF(D36="","",IFERROR(VLOOKUP(D36,'Settings'!$A$18:$B$48,2,FALSE),"Not in categories"))</f>
        <v/>
      </c>
    </row>
    <row r="37">
      <c r="A37" s="31" t="n">
        <v>46307</v>
      </c>
      <c r="B37" s="32" t="n">
        <v>47000</v>
      </c>
      <c r="C37" s="32" t="n"/>
      <c r="D37" s="33" t="inlineStr">
        <is>
          <t>Sales of goods</t>
        </is>
      </c>
      <c r="E37" s="33" t="inlineStr">
        <is>
          <t>Business bank account</t>
        </is>
      </c>
      <c r="F37" s="33" t="inlineStr">
        <is>
          <t>Weekly sales, card and bank</t>
        </is>
      </c>
      <c r="G37" s="34" t="n"/>
      <c r="H37" s="35">
        <f>IF(A37="","",DATE(YEAR(A37),MONTH(A37),1))</f>
        <v/>
      </c>
      <c r="I37" s="35">
        <f>IF(A37="","",IF(G37="",H37,DATE(YEAR(G37),MONTH(G37),1)))</f>
        <v/>
      </c>
      <c r="J37" s="36">
        <f>IF(D37="","",IFERROR(VLOOKUP(D37,'Settings'!$A$18:$B$48,2,FALSE),"Not in categories"))</f>
        <v/>
      </c>
    </row>
    <row r="38">
      <c r="A38" s="31" t="n">
        <v>46310</v>
      </c>
      <c r="B38" s="32" t="n"/>
      <c r="C38" s="32" t="n">
        <v>5200</v>
      </c>
      <c r="D38" s="33" t="inlineStr">
        <is>
          <t>Taxes</t>
        </is>
      </c>
      <c r="E38" s="33" t="inlineStr">
        <is>
          <t>Business bank account</t>
        </is>
      </c>
      <c r="F38" s="33" t="n"/>
      <c r="G38" s="34" t="n"/>
      <c r="H38" s="35">
        <f>IF(A38="","",DATE(YEAR(A38),MONTH(A38),1))</f>
        <v/>
      </c>
      <c r="I38" s="35">
        <f>IF(A38="","",IF(G38="",H38,DATE(YEAR(G38),MONTH(G38),1)))</f>
        <v/>
      </c>
      <c r="J38" s="36">
        <f>IF(D38="","",IFERROR(VLOOKUP(D38,'Settings'!$A$18:$B$48,2,FALSE),"Not in categories"))</f>
        <v/>
      </c>
    </row>
    <row r="39">
      <c r="A39" s="31" t="n">
        <v>46310</v>
      </c>
      <c r="B39" s="32" t="n"/>
      <c r="C39" s="32" t="n">
        <v>55000</v>
      </c>
      <c r="D39" s="33" t="inlineStr">
        <is>
          <t>Stock purchases</t>
        </is>
      </c>
      <c r="E39" s="33" t="inlineStr">
        <is>
          <t>Business bank account</t>
        </is>
      </c>
      <c r="F39" s="33" t="inlineStr">
        <is>
          <t>Second batch of stock</t>
        </is>
      </c>
      <c r="G39" s="34" t="n"/>
      <c r="H39" s="35">
        <f>IF(A39="","",DATE(YEAR(A39),MONTH(A39),1))</f>
        <v/>
      </c>
      <c r="I39" s="35">
        <f>IF(A39="","",IF(G39="",H39,DATE(YEAR(G39),MONTH(G39),1)))</f>
        <v/>
      </c>
      <c r="J39" s="36">
        <f>IF(D39="","",IFERROR(VLOOKUP(D39,'Settings'!$A$18:$B$48,2,FALSE),"Not in categories"))</f>
        <v/>
      </c>
    </row>
    <row r="40">
      <c r="A40" s="31" t="n">
        <v>46311</v>
      </c>
      <c r="B40" s="32" t="n"/>
      <c r="C40" s="32" t="n">
        <v>2600</v>
      </c>
      <c r="D40" s="33" t="inlineStr">
        <is>
          <t>Delivery and post</t>
        </is>
      </c>
      <c r="E40" s="33" t="inlineStr">
        <is>
          <t>Business bank account</t>
        </is>
      </c>
      <c r="F40" s="33" t="inlineStr">
        <is>
          <t>Courier</t>
        </is>
      </c>
      <c r="G40" s="34" t="n"/>
      <c r="H40" s="35">
        <f>IF(A40="","",DATE(YEAR(A40),MONTH(A40),1))</f>
        <v/>
      </c>
      <c r="I40" s="35">
        <f>IF(A40="","",IF(G40="",H40,DATE(YEAR(G40),MONTH(G40),1)))</f>
        <v/>
      </c>
      <c r="J40" s="36">
        <f>IF(D40="","",IFERROR(VLOOKUP(D40,'Settings'!$A$18:$B$48,2,FALSE),"Not in categories"))</f>
        <v/>
      </c>
    </row>
    <row r="41">
      <c r="A41" s="31" t="n">
        <v>46314</v>
      </c>
      <c r="B41" s="32" t="n">
        <v>14000</v>
      </c>
      <c r="C41" s="32" t="n"/>
      <c r="D41" s="33" t="inlineStr">
        <is>
          <t>Sales of goods</t>
        </is>
      </c>
      <c r="E41" s="33" t="inlineStr">
        <is>
          <t>Cash (till)</t>
        </is>
      </c>
      <c r="F41" s="33" t="inlineStr">
        <is>
          <t>Weekly sales, cash</t>
        </is>
      </c>
      <c r="G41" s="34" t="n"/>
      <c r="H41" s="35">
        <f>IF(A41="","",DATE(YEAR(A41),MONTH(A41),1))</f>
        <v/>
      </c>
      <c r="I41" s="35">
        <f>IF(A41="","",IF(G41="",H41,DATE(YEAR(G41),MONTH(G41),1)))</f>
        <v/>
      </c>
      <c r="J41" s="36">
        <f>IF(D41="","",IFERROR(VLOOKUP(D41,'Settings'!$A$18:$B$48,2,FALSE),"Not in categories"))</f>
        <v/>
      </c>
    </row>
    <row r="42">
      <c r="A42" s="31" t="n">
        <v>46314</v>
      </c>
      <c r="B42" s="32" t="n">
        <v>45000</v>
      </c>
      <c r="C42" s="32" t="n"/>
      <c r="D42" s="33" t="inlineStr">
        <is>
          <t>Sales of goods</t>
        </is>
      </c>
      <c r="E42" s="33" t="inlineStr">
        <is>
          <t>Business bank account</t>
        </is>
      </c>
      <c r="F42" s="33" t="inlineStr">
        <is>
          <t>Weekly sales, card and bank</t>
        </is>
      </c>
      <c r="G42" s="34" t="n"/>
      <c r="H42" s="35">
        <f>IF(A42="","",DATE(YEAR(A42),MONTH(A42),1))</f>
        <v/>
      </c>
      <c r="I42" s="35">
        <f>IF(A42="","",IF(G42="",H42,DATE(YEAR(G42),MONTH(G42),1)))</f>
        <v/>
      </c>
      <c r="J42" s="36">
        <f>IF(D42="","",IFERROR(VLOOKUP(D42,'Settings'!$A$18:$B$48,2,FALSE),"Not in categories"))</f>
        <v/>
      </c>
    </row>
    <row r="43">
      <c r="A43" s="31" t="n">
        <v>46315</v>
      </c>
      <c r="B43" s="32" t="n"/>
      <c r="C43" s="32" t="n">
        <v>3300</v>
      </c>
      <c r="D43" s="33" t="inlineStr">
        <is>
          <t>Utilities</t>
        </is>
      </c>
      <c r="E43" s="33" t="inlineStr">
        <is>
          <t>Business bank account</t>
        </is>
      </c>
      <c r="F43" s="33" t="n"/>
      <c r="G43" s="34" t="n"/>
      <c r="H43" s="35">
        <f>IF(A43="","",DATE(YEAR(A43),MONTH(A43),1))</f>
        <v/>
      </c>
      <c r="I43" s="35">
        <f>IF(A43="","",IF(G43="",H43,DATE(YEAR(G43),MONTH(G43),1)))</f>
        <v/>
      </c>
      <c r="J43" s="36">
        <f>IF(D43="","",IFERROR(VLOOKUP(D43,'Settings'!$A$18:$B$48,2,FALSE),"Not in categories"))</f>
        <v/>
      </c>
    </row>
    <row r="44">
      <c r="A44" s="31" t="n">
        <v>46315</v>
      </c>
      <c r="B44" s="32" t="n"/>
      <c r="C44" s="32" t="n">
        <v>600</v>
      </c>
      <c r="D44" s="33" t="inlineStr">
        <is>
          <t>Phone and internet</t>
        </is>
      </c>
      <c r="E44" s="33" t="inlineStr">
        <is>
          <t>Business bank account</t>
        </is>
      </c>
      <c r="F44" s="33" t="n"/>
      <c r="G44" s="34" t="n"/>
      <c r="H44" s="35">
        <f>IF(A44="","",DATE(YEAR(A44),MONTH(A44),1))</f>
        <v/>
      </c>
      <c r="I44" s="35">
        <f>IF(A44="","",IF(G44="",H44,DATE(YEAR(G44),MONTH(G44),1)))</f>
        <v/>
      </c>
      <c r="J44" s="36">
        <f>IF(D44="","",IFERROR(VLOOKUP(D44,'Settings'!$A$18:$B$48,2,FALSE),"Not in categories"))</f>
        <v/>
      </c>
    </row>
    <row r="45">
      <c r="A45" s="31" t="n">
        <v>46320</v>
      </c>
      <c r="B45" s="32" t="n"/>
      <c r="C45" s="32" t="n">
        <v>18000</v>
      </c>
      <c r="D45" s="33" t="inlineStr">
        <is>
          <t>Salaries</t>
        </is>
      </c>
      <c r="E45" s="33" t="inlineStr">
        <is>
          <t>Business bank account</t>
        </is>
      </c>
      <c r="F45" s="33" t="inlineStr">
        <is>
          <t>Salaries, second half of the month</t>
        </is>
      </c>
      <c r="G45" s="34" t="n"/>
      <c r="H45" s="35">
        <f>IF(A45="","",DATE(YEAR(A45),MONTH(A45),1))</f>
        <v/>
      </c>
      <c r="I45" s="35">
        <f>IF(A45="","",IF(G45="",H45,DATE(YEAR(G45),MONTH(G45),1)))</f>
        <v/>
      </c>
      <c r="J45" s="36">
        <f>IF(D45="","",IFERROR(VLOOKUP(D45,'Settings'!$A$18:$B$48,2,FALSE),"Not in categories"))</f>
        <v/>
      </c>
    </row>
    <row r="46">
      <c r="A46" s="31" t="n">
        <v>46321</v>
      </c>
      <c r="B46" s="32" t="n">
        <v>14000</v>
      </c>
      <c r="C46" s="32" t="n"/>
      <c r="D46" s="33" t="inlineStr">
        <is>
          <t>Sales of goods</t>
        </is>
      </c>
      <c r="E46" s="33" t="inlineStr">
        <is>
          <t>Cash (till)</t>
        </is>
      </c>
      <c r="F46" s="33" t="inlineStr">
        <is>
          <t>Weekly sales, cash</t>
        </is>
      </c>
      <c r="G46" s="34" t="n"/>
      <c r="H46" s="35">
        <f>IF(A46="","",DATE(YEAR(A46),MONTH(A46),1))</f>
        <v/>
      </c>
      <c r="I46" s="35">
        <f>IF(A46="","",IF(G46="",H46,DATE(YEAR(G46),MONTH(G46),1)))</f>
        <v/>
      </c>
      <c r="J46" s="36">
        <f>IF(D46="","",IFERROR(VLOOKUP(D46,'Settings'!$A$18:$B$48,2,FALSE),"Not in categories"))</f>
        <v/>
      </c>
    </row>
    <row r="47">
      <c r="A47" s="31" t="n">
        <v>46321</v>
      </c>
      <c r="B47" s="32" t="n">
        <v>46000</v>
      </c>
      <c r="C47" s="32" t="n"/>
      <c r="D47" s="33" t="inlineStr">
        <is>
          <t>Sales of goods</t>
        </is>
      </c>
      <c r="E47" s="33" t="inlineStr">
        <is>
          <t>Business bank account</t>
        </is>
      </c>
      <c r="F47" s="33" t="inlineStr">
        <is>
          <t>Weekly sales, card and bank</t>
        </is>
      </c>
      <c r="G47" s="34" t="n"/>
      <c r="H47" s="35">
        <f>IF(A47="","",DATE(YEAR(A47),MONTH(A47),1))</f>
        <v/>
      </c>
      <c r="I47" s="35">
        <f>IF(A47="","",IF(G47="",H47,DATE(YEAR(G47),MONTH(G47),1)))</f>
        <v/>
      </c>
      <c r="J47" s="36">
        <f>IF(D47="","",IFERROR(VLOOKUP(D47,'Settings'!$A$18:$B$48,2,FALSE),"Not in categories"))</f>
        <v/>
      </c>
    </row>
    <row r="48">
      <c r="A48" s="31" t="n">
        <v>46322</v>
      </c>
      <c r="B48" s="32" t="n"/>
      <c r="C48" s="32" t="n">
        <v>60000</v>
      </c>
      <c r="D48" s="33" t="inlineStr">
        <is>
          <t>Transfer between accounts</t>
        </is>
      </c>
      <c r="E48" s="33" t="inlineStr">
        <is>
          <t>Cash (till)</t>
        </is>
      </c>
      <c r="F48" s="33" t="inlineStr">
        <is>
          <t>Cash paid into the bank</t>
        </is>
      </c>
      <c r="G48" s="34" t="n"/>
      <c r="H48" s="35">
        <f>IF(A48="","",DATE(YEAR(A48),MONTH(A48),1))</f>
        <v/>
      </c>
      <c r="I48" s="35">
        <f>IF(A48="","",IF(G48="",H48,DATE(YEAR(G48),MONTH(G48),1)))</f>
        <v/>
      </c>
      <c r="J48" s="36">
        <f>IF(D48="","",IFERROR(VLOOKUP(D48,'Settings'!$A$18:$B$48,2,FALSE),"Not in categories"))</f>
        <v/>
      </c>
    </row>
    <row r="49">
      <c r="A49" s="31" t="n">
        <v>46322</v>
      </c>
      <c r="B49" s="32" t="n">
        <v>60000</v>
      </c>
      <c r="C49" s="32" t="n"/>
      <c r="D49" s="33" t="inlineStr">
        <is>
          <t>Transfer between accounts</t>
        </is>
      </c>
      <c r="E49" s="33" t="inlineStr">
        <is>
          <t>Business bank account</t>
        </is>
      </c>
      <c r="F49" s="33" t="inlineStr">
        <is>
          <t>Cash paid into the bank</t>
        </is>
      </c>
      <c r="G49" s="34" t="n"/>
      <c r="H49" s="35">
        <f>IF(A49="","",DATE(YEAR(A49),MONTH(A49),1))</f>
        <v/>
      </c>
      <c r="I49" s="35">
        <f>IF(A49="","",IF(G49="",H49,DATE(YEAR(G49),MONTH(G49),1)))</f>
        <v/>
      </c>
      <c r="J49" s="36">
        <f>IF(D49="","",IFERROR(VLOOKUP(D49,'Settings'!$A$18:$B$48,2,FALSE),"Not in categories"))</f>
        <v/>
      </c>
    </row>
    <row r="50">
      <c r="A50" s="31" t="n">
        <v>46324</v>
      </c>
      <c r="B50" s="32" t="n"/>
      <c r="C50" s="32" t="n">
        <v>15000</v>
      </c>
      <c r="D50" s="33" t="inlineStr">
        <is>
          <t>Owner's drawings</t>
        </is>
      </c>
      <c r="E50" s="33" t="inlineStr">
        <is>
          <t>Business bank account</t>
        </is>
      </c>
      <c r="F50" s="33" t="n"/>
      <c r="G50" s="34" t="n"/>
      <c r="H50" s="35">
        <f>IF(A50="","",DATE(YEAR(A50),MONTH(A50),1))</f>
        <v/>
      </c>
      <c r="I50" s="35">
        <f>IF(A50="","",IF(G50="",H50,DATE(YEAR(G50),MONTH(G50),1)))</f>
        <v/>
      </c>
      <c r="J50" s="36">
        <f>IF(D50="","",IFERROR(VLOOKUP(D50,'Settings'!$A$18:$B$48,2,FALSE),"Not in categories"))</f>
        <v/>
      </c>
    </row>
    <row r="51">
      <c r="A51" s="31" t="n">
        <v>46326</v>
      </c>
      <c r="B51" s="32" t="n"/>
      <c r="C51" s="32" t="n">
        <v>1500</v>
      </c>
      <c r="D51" s="33" t="inlineStr">
        <is>
          <t>Bank and card fees</t>
        </is>
      </c>
      <c r="E51" s="33" t="inlineStr">
        <is>
          <t>Business bank account</t>
        </is>
      </c>
      <c r="F51" s="33" t="inlineStr">
        <is>
          <t>Fees for the month</t>
        </is>
      </c>
      <c r="G51" s="34" t="n"/>
      <c r="H51" s="35">
        <f>IF(A51="","",DATE(YEAR(A51),MONTH(A51),1))</f>
        <v/>
      </c>
      <c r="I51" s="35">
        <f>IF(A51="","",IF(G51="",H51,DATE(YEAR(G51),MONTH(G51),1)))</f>
        <v/>
      </c>
      <c r="J51" s="36">
        <f>IF(D51="","",IFERROR(VLOOKUP(D51,'Settings'!$A$18:$B$48,2,FALSE),"Not in categories"))</f>
        <v/>
      </c>
    </row>
    <row r="52">
      <c r="A52" s="31" t="n"/>
      <c r="B52" s="32" t="n"/>
      <c r="C52" s="32" t="n"/>
      <c r="D52" s="33" t="n"/>
      <c r="E52" s="33" t="n"/>
      <c r="F52" s="33" t="n"/>
      <c r="G52" s="34" t="n"/>
      <c r="H52" s="35">
        <f>IF(A52="","",DATE(YEAR(A52),MONTH(A52),1))</f>
        <v/>
      </c>
      <c r="I52" s="35">
        <f>IF(A52="","",IF(G52="",H52,DATE(YEAR(G52),MONTH(G52),1)))</f>
        <v/>
      </c>
      <c r="J52" s="36">
        <f>IF(D52="","",IFERROR(VLOOKUP(D52,'Settings'!$A$18:$B$48,2,FALSE),"Not in categories"))</f>
        <v/>
      </c>
    </row>
    <row r="53">
      <c r="A53" s="31" t="n"/>
      <c r="B53" s="32" t="n"/>
      <c r="C53" s="32" t="n"/>
      <c r="D53" s="33" t="n"/>
      <c r="E53" s="33" t="n"/>
      <c r="F53" s="33" t="n"/>
      <c r="G53" s="34" t="n"/>
      <c r="H53" s="35">
        <f>IF(A53="","",DATE(YEAR(A53),MONTH(A53),1))</f>
        <v/>
      </c>
      <c r="I53" s="35">
        <f>IF(A53="","",IF(G53="",H53,DATE(YEAR(G53),MONTH(G53),1)))</f>
        <v/>
      </c>
      <c r="J53" s="36">
        <f>IF(D53="","",IFERROR(VLOOKUP(D53,'Settings'!$A$18:$B$48,2,FALSE),"Not in categories"))</f>
        <v/>
      </c>
    </row>
    <row r="54">
      <c r="A54" s="31" t="n"/>
      <c r="B54" s="32" t="n"/>
      <c r="C54" s="32" t="n"/>
      <c r="D54" s="33" t="n"/>
      <c r="E54" s="33" t="n"/>
      <c r="F54" s="33" t="n"/>
      <c r="G54" s="34" t="n"/>
      <c r="H54" s="35">
        <f>IF(A54="","",DATE(YEAR(A54),MONTH(A54),1))</f>
        <v/>
      </c>
      <c r="I54" s="35">
        <f>IF(A54="","",IF(G54="",H54,DATE(YEAR(G54),MONTH(G54),1)))</f>
        <v/>
      </c>
      <c r="J54" s="36">
        <f>IF(D54="","",IFERROR(VLOOKUP(D54,'Settings'!$A$18:$B$48,2,FALSE),"Not in categories"))</f>
        <v/>
      </c>
    </row>
    <row r="55">
      <c r="A55" s="31" t="n"/>
      <c r="B55" s="32" t="n"/>
      <c r="C55" s="32" t="n"/>
      <c r="D55" s="33" t="n"/>
      <c r="E55" s="33" t="n"/>
      <c r="F55" s="33" t="n"/>
      <c r="G55" s="34" t="n"/>
      <c r="H55" s="35">
        <f>IF(A55="","",DATE(YEAR(A55),MONTH(A55),1))</f>
        <v/>
      </c>
      <c r="I55" s="35">
        <f>IF(A55="","",IF(G55="",H55,DATE(YEAR(G55),MONTH(G55),1)))</f>
        <v/>
      </c>
      <c r="J55" s="36">
        <f>IF(D55="","",IFERROR(VLOOKUP(D55,'Settings'!$A$18:$B$48,2,FALSE),"Not in categories"))</f>
        <v/>
      </c>
    </row>
    <row r="56">
      <c r="A56" s="31" t="n"/>
      <c r="B56" s="32" t="n"/>
      <c r="C56" s="32" t="n"/>
      <c r="D56" s="33" t="n"/>
      <c r="E56" s="33" t="n"/>
      <c r="F56" s="33" t="n"/>
      <c r="G56" s="34" t="n"/>
      <c r="H56" s="35">
        <f>IF(A56="","",DATE(YEAR(A56),MONTH(A56),1))</f>
        <v/>
      </c>
      <c r="I56" s="35">
        <f>IF(A56="","",IF(G56="",H56,DATE(YEAR(G56),MONTH(G56),1)))</f>
        <v/>
      </c>
      <c r="J56" s="36">
        <f>IF(D56="","",IFERROR(VLOOKUP(D56,'Settings'!$A$18:$B$48,2,FALSE),"Not in categories"))</f>
        <v/>
      </c>
    </row>
    <row r="57">
      <c r="A57" s="31" t="n"/>
      <c r="B57" s="32" t="n"/>
      <c r="C57" s="32" t="n"/>
      <c r="D57" s="33" t="n"/>
      <c r="E57" s="33" t="n"/>
      <c r="F57" s="33" t="n"/>
      <c r="G57" s="34" t="n"/>
      <c r="H57" s="35">
        <f>IF(A57="","",DATE(YEAR(A57),MONTH(A57),1))</f>
        <v/>
      </c>
      <c r="I57" s="35">
        <f>IF(A57="","",IF(G57="",H57,DATE(YEAR(G57),MONTH(G57),1)))</f>
        <v/>
      </c>
      <c r="J57" s="36">
        <f>IF(D57="","",IFERROR(VLOOKUP(D57,'Settings'!$A$18:$B$48,2,FALSE),"Not in categories"))</f>
        <v/>
      </c>
    </row>
    <row r="58">
      <c r="A58" s="31" t="n"/>
      <c r="B58" s="32" t="n"/>
      <c r="C58" s="32" t="n"/>
      <c r="D58" s="33" t="n"/>
      <c r="E58" s="33" t="n"/>
      <c r="F58" s="33" t="n"/>
      <c r="G58" s="34" t="n"/>
      <c r="H58" s="35">
        <f>IF(A58="","",DATE(YEAR(A58),MONTH(A58),1))</f>
        <v/>
      </c>
      <c r="I58" s="35">
        <f>IF(A58="","",IF(G58="",H58,DATE(YEAR(G58),MONTH(G58),1)))</f>
        <v/>
      </c>
      <c r="J58" s="36">
        <f>IF(D58="","",IFERROR(VLOOKUP(D58,'Settings'!$A$18:$B$48,2,FALSE),"Not in categories"))</f>
        <v/>
      </c>
    </row>
    <row r="59">
      <c r="A59" s="31" t="n"/>
      <c r="B59" s="32" t="n"/>
      <c r="C59" s="32" t="n"/>
      <c r="D59" s="33" t="n"/>
      <c r="E59" s="33" t="n"/>
      <c r="F59" s="33" t="n"/>
      <c r="G59" s="34" t="n"/>
      <c r="H59" s="35">
        <f>IF(A59="","",DATE(YEAR(A59),MONTH(A59),1))</f>
        <v/>
      </c>
      <c r="I59" s="35">
        <f>IF(A59="","",IF(G59="",H59,DATE(YEAR(G59),MONTH(G59),1)))</f>
        <v/>
      </c>
      <c r="J59" s="36">
        <f>IF(D59="","",IFERROR(VLOOKUP(D59,'Settings'!$A$18:$B$48,2,FALSE),"Not in categories"))</f>
        <v/>
      </c>
    </row>
    <row r="60">
      <c r="A60" s="31" t="n"/>
      <c r="B60" s="32" t="n"/>
      <c r="C60" s="32" t="n"/>
      <c r="D60" s="33" t="n"/>
      <c r="E60" s="33" t="n"/>
      <c r="F60" s="33" t="n"/>
      <c r="G60" s="34" t="n"/>
      <c r="H60" s="35">
        <f>IF(A60="","",DATE(YEAR(A60),MONTH(A60),1))</f>
        <v/>
      </c>
      <c r="I60" s="35">
        <f>IF(A60="","",IF(G60="",H60,DATE(YEAR(G60),MONTH(G60),1)))</f>
        <v/>
      </c>
      <c r="J60" s="36">
        <f>IF(D60="","",IFERROR(VLOOKUP(D60,'Settings'!$A$18:$B$48,2,FALSE),"Not in categories"))</f>
        <v/>
      </c>
    </row>
    <row r="61">
      <c r="A61" s="31" t="n"/>
      <c r="B61" s="32" t="n"/>
      <c r="C61" s="32" t="n"/>
      <c r="D61" s="33" t="n"/>
      <c r="E61" s="33" t="n"/>
      <c r="F61" s="33" t="n"/>
      <c r="G61" s="34" t="n"/>
      <c r="H61" s="35">
        <f>IF(A61="","",DATE(YEAR(A61),MONTH(A61),1))</f>
        <v/>
      </c>
      <c r="I61" s="35">
        <f>IF(A61="","",IF(G61="",H61,DATE(YEAR(G61),MONTH(G61),1)))</f>
        <v/>
      </c>
      <c r="J61" s="36">
        <f>IF(D61="","",IFERROR(VLOOKUP(D61,'Settings'!$A$18:$B$48,2,FALSE),"Not in categories"))</f>
        <v/>
      </c>
    </row>
    <row r="62">
      <c r="A62" s="31" t="n"/>
      <c r="B62" s="32" t="n"/>
      <c r="C62" s="32" t="n"/>
      <c r="D62" s="33" t="n"/>
      <c r="E62" s="33" t="n"/>
      <c r="F62" s="33" t="n"/>
      <c r="G62" s="34" t="n"/>
      <c r="H62" s="35">
        <f>IF(A62="","",DATE(YEAR(A62),MONTH(A62),1))</f>
        <v/>
      </c>
      <c r="I62" s="35">
        <f>IF(A62="","",IF(G62="",H62,DATE(YEAR(G62),MONTH(G62),1)))</f>
        <v/>
      </c>
      <c r="J62" s="36">
        <f>IF(D62="","",IFERROR(VLOOKUP(D62,'Settings'!$A$18:$B$48,2,FALSE),"Not in categories"))</f>
        <v/>
      </c>
    </row>
    <row r="63">
      <c r="A63" s="31" t="n"/>
      <c r="B63" s="32" t="n"/>
      <c r="C63" s="32" t="n"/>
      <c r="D63" s="33" t="n"/>
      <c r="E63" s="33" t="n"/>
      <c r="F63" s="33" t="n"/>
      <c r="G63" s="34" t="n"/>
      <c r="H63" s="35">
        <f>IF(A63="","",DATE(YEAR(A63),MONTH(A63),1))</f>
        <v/>
      </c>
      <c r="I63" s="35">
        <f>IF(A63="","",IF(G63="",H63,DATE(YEAR(G63),MONTH(G63),1)))</f>
        <v/>
      </c>
      <c r="J63" s="36">
        <f>IF(D63="","",IFERROR(VLOOKUP(D63,'Settings'!$A$18:$B$48,2,FALSE),"Not in categories"))</f>
        <v/>
      </c>
    </row>
    <row r="64">
      <c r="A64" s="31" t="n"/>
      <c r="B64" s="32" t="n"/>
      <c r="C64" s="32" t="n"/>
      <c r="D64" s="33" t="n"/>
      <c r="E64" s="33" t="n"/>
      <c r="F64" s="33" t="n"/>
      <c r="G64" s="34" t="n"/>
      <c r="H64" s="35">
        <f>IF(A64="","",DATE(YEAR(A64),MONTH(A64),1))</f>
        <v/>
      </c>
      <c r="I64" s="35">
        <f>IF(A64="","",IF(G64="",H64,DATE(YEAR(G64),MONTH(G64),1)))</f>
        <v/>
      </c>
      <c r="J64" s="36">
        <f>IF(D64="","",IFERROR(VLOOKUP(D64,'Settings'!$A$18:$B$48,2,FALSE),"Not in categories"))</f>
        <v/>
      </c>
    </row>
    <row r="65">
      <c r="A65" s="31" t="n"/>
      <c r="B65" s="32" t="n"/>
      <c r="C65" s="32" t="n"/>
      <c r="D65" s="33" t="n"/>
      <c r="E65" s="33" t="n"/>
      <c r="F65" s="33" t="n"/>
      <c r="G65" s="34" t="n"/>
      <c r="H65" s="35">
        <f>IF(A65="","",DATE(YEAR(A65),MONTH(A65),1))</f>
        <v/>
      </c>
      <c r="I65" s="35">
        <f>IF(A65="","",IF(G65="",H65,DATE(YEAR(G65),MONTH(G65),1)))</f>
        <v/>
      </c>
      <c r="J65" s="36">
        <f>IF(D65="","",IFERROR(VLOOKUP(D65,'Settings'!$A$18:$B$48,2,FALSE),"Not in categories"))</f>
        <v/>
      </c>
    </row>
    <row r="66">
      <c r="A66" s="31" t="n"/>
      <c r="B66" s="32" t="n"/>
      <c r="C66" s="32" t="n"/>
      <c r="D66" s="33" t="n"/>
      <c r="E66" s="33" t="n"/>
      <c r="F66" s="33" t="n"/>
      <c r="G66" s="34" t="n"/>
      <c r="H66" s="35">
        <f>IF(A66="","",DATE(YEAR(A66),MONTH(A66),1))</f>
        <v/>
      </c>
      <c r="I66" s="35">
        <f>IF(A66="","",IF(G66="",H66,DATE(YEAR(G66),MONTH(G66),1)))</f>
        <v/>
      </c>
      <c r="J66" s="36">
        <f>IF(D66="","",IFERROR(VLOOKUP(D66,'Settings'!$A$18:$B$48,2,FALSE),"Not in categories"))</f>
        <v/>
      </c>
    </row>
    <row r="67">
      <c r="A67" s="31" t="n"/>
      <c r="B67" s="32" t="n"/>
      <c r="C67" s="32" t="n"/>
      <c r="D67" s="33" t="n"/>
      <c r="E67" s="33" t="n"/>
      <c r="F67" s="33" t="n"/>
      <c r="G67" s="34" t="n"/>
      <c r="H67" s="35">
        <f>IF(A67="","",DATE(YEAR(A67),MONTH(A67),1))</f>
        <v/>
      </c>
      <c r="I67" s="35">
        <f>IF(A67="","",IF(G67="",H67,DATE(YEAR(G67),MONTH(G67),1)))</f>
        <v/>
      </c>
      <c r="J67" s="36">
        <f>IF(D67="","",IFERROR(VLOOKUP(D67,'Settings'!$A$18:$B$48,2,FALSE),"Not in categories"))</f>
        <v/>
      </c>
    </row>
    <row r="68">
      <c r="A68" s="31" t="n"/>
      <c r="B68" s="32" t="n"/>
      <c r="C68" s="32" t="n"/>
      <c r="D68" s="33" t="n"/>
      <c r="E68" s="33" t="n"/>
      <c r="F68" s="33" t="n"/>
      <c r="G68" s="34" t="n"/>
      <c r="H68" s="35">
        <f>IF(A68="","",DATE(YEAR(A68),MONTH(A68),1))</f>
        <v/>
      </c>
      <c r="I68" s="35">
        <f>IF(A68="","",IF(G68="",H68,DATE(YEAR(G68),MONTH(G68),1)))</f>
        <v/>
      </c>
      <c r="J68" s="36">
        <f>IF(D68="","",IFERROR(VLOOKUP(D68,'Settings'!$A$18:$B$48,2,FALSE),"Not in categories"))</f>
        <v/>
      </c>
    </row>
    <row r="69">
      <c r="A69" s="31" t="n"/>
      <c r="B69" s="32" t="n"/>
      <c r="C69" s="32" t="n"/>
      <c r="D69" s="33" t="n"/>
      <c r="E69" s="33" t="n"/>
      <c r="F69" s="33" t="n"/>
      <c r="G69" s="34" t="n"/>
      <c r="H69" s="35">
        <f>IF(A69="","",DATE(YEAR(A69),MONTH(A69),1))</f>
        <v/>
      </c>
      <c r="I69" s="35">
        <f>IF(A69="","",IF(G69="",H69,DATE(YEAR(G69),MONTH(G69),1)))</f>
        <v/>
      </c>
      <c r="J69" s="36">
        <f>IF(D69="","",IFERROR(VLOOKUP(D69,'Settings'!$A$18:$B$48,2,FALSE),"Not in categories"))</f>
        <v/>
      </c>
    </row>
    <row r="70">
      <c r="A70" s="31" t="n"/>
      <c r="B70" s="32" t="n"/>
      <c r="C70" s="32" t="n"/>
      <c r="D70" s="33" t="n"/>
      <c r="E70" s="33" t="n"/>
      <c r="F70" s="33" t="n"/>
      <c r="G70" s="34" t="n"/>
      <c r="H70" s="35">
        <f>IF(A70="","",DATE(YEAR(A70),MONTH(A70),1))</f>
        <v/>
      </c>
      <c r="I70" s="35">
        <f>IF(A70="","",IF(G70="",H70,DATE(YEAR(G70),MONTH(G70),1)))</f>
        <v/>
      </c>
      <c r="J70" s="36">
        <f>IF(D70="","",IFERROR(VLOOKUP(D70,'Settings'!$A$18:$B$48,2,FALSE),"Not in categories"))</f>
        <v/>
      </c>
    </row>
    <row r="71">
      <c r="A71" s="31" t="n"/>
      <c r="B71" s="32" t="n"/>
      <c r="C71" s="32" t="n"/>
      <c r="D71" s="33" t="n"/>
      <c r="E71" s="33" t="n"/>
      <c r="F71" s="33" t="n"/>
      <c r="G71" s="34" t="n"/>
      <c r="H71" s="35">
        <f>IF(A71="","",DATE(YEAR(A71),MONTH(A71),1))</f>
        <v/>
      </c>
      <c r="I71" s="35">
        <f>IF(A71="","",IF(G71="",H71,DATE(YEAR(G71),MONTH(G71),1)))</f>
        <v/>
      </c>
      <c r="J71" s="36">
        <f>IF(D71="","",IFERROR(VLOOKUP(D71,'Settings'!$A$18:$B$48,2,FALSE),"Not in categories"))</f>
        <v/>
      </c>
    </row>
    <row r="72">
      <c r="A72" s="31" t="n"/>
      <c r="B72" s="32" t="n"/>
      <c r="C72" s="32" t="n"/>
      <c r="D72" s="33" t="n"/>
      <c r="E72" s="33" t="n"/>
      <c r="F72" s="33" t="n"/>
      <c r="G72" s="34" t="n"/>
      <c r="H72" s="35">
        <f>IF(A72="","",DATE(YEAR(A72),MONTH(A72),1))</f>
        <v/>
      </c>
      <c r="I72" s="35">
        <f>IF(A72="","",IF(G72="",H72,DATE(YEAR(G72),MONTH(G72),1)))</f>
        <v/>
      </c>
      <c r="J72" s="36">
        <f>IF(D72="","",IFERROR(VLOOKUP(D72,'Settings'!$A$18:$B$48,2,FALSE),"Not in categories"))</f>
        <v/>
      </c>
    </row>
    <row r="73">
      <c r="A73" s="31" t="n"/>
      <c r="B73" s="32" t="n"/>
      <c r="C73" s="32" t="n"/>
      <c r="D73" s="33" t="n"/>
      <c r="E73" s="33" t="n"/>
      <c r="F73" s="33" t="n"/>
      <c r="G73" s="34" t="n"/>
      <c r="H73" s="35">
        <f>IF(A73="","",DATE(YEAR(A73),MONTH(A73),1))</f>
        <v/>
      </c>
      <c r="I73" s="35">
        <f>IF(A73="","",IF(G73="",H73,DATE(YEAR(G73),MONTH(G73),1)))</f>
        <v/>
      </c>
      <c r="J73" s="36">
        <f>IF(D73="","",IFERROR(VLOOKUP(D73,'Settings'!$A$18:$B$48,2,FALSE),"Not in categories"))</f>
        <v/>
      </c>
    </row>
    <row r="74">
      <c r="A74" s="31" t="n"/>
      <c r="B74" s="32" t="n"/>
      <c r="C74" s="32" t="n"/>
      <c r="D74" s="33" t="n"/>
      <c r="E74" s="33" t="n"/>
      <c r="F74" s="33" t="n"/>
      <c r="G74" s="34" t="n"/>
      <c r="H74" s="35">
        <f>IF(A74="","",DATE(YEAR(A74),MONTH(A74),1))</f>
        <v/>
      </c>
      <c r="I74" s="35">
        <f>IF(A74="","",IF(G74="",H74,DATE(YEAR(G74),MONTH(G74),1)))</f>
        <v/>
      </c>
      <c r="J74" s="36">
        <f>IF(D74="","",IFERROR(VLOOKUP(D74,'Settings'!$A$18:$B$48,2,FALSE),"Not in categories"))</f>
        <v/>
      </c>
    </row>
    <row r="75">
      <c r="A75" s="31" t="n"/>
      <c r="B75" s="32" t="n"/>
      <c r="C75" s="32" t="n"/>
      <c r="D75" s="33" t="n"/>
      <c r="E75" s="33" t="n"/>
      <c r="F75" s="33" t="n"/>
      <c r="G75" s="34" t="n"/>
      <c r="H75" s="35">
        <f>IF(A75="","",DATE(YEAR(A75),MONTH(A75),1))</f>
        <v/>
      </c>
      <c r="I75" s="35">
        <f>IF(A75="","",IF(G75="",H75,DATE(YEAR(G75),MONTH(G75),1)))</f>
        <v/>
      </c>
      <c r="J75" s="36">
        <f>IF(D75="","",IFERROR(VLOOKUP(D75,'Settings'!$A$18:$B$48,2,FALSE),"Not in categories"))</f>
        <v/>
      </c>
    </row>
    <row r="76">
      <c r="A76" s="31" t="n"/>
      <c r="B76" s="32" t="n"/>
      <c r="C76" s="32" t="n"/>
      <c r="D76" s="33" t="n"/>
      <c r="E76" s="33" t="n"/>
      <c r="F76" s="33" t="n"/>
      <c r="G76" s="34" t="n"/>
      <c r="H76" s="35">
        <f>IF(A76="","",DATE(YEAR(A76),MONTH(A76),1))</f>
        <v/>
      </c>
      <c r="I76" s="35">
        <f>IF(A76="","",IF(G76="",H76,DATE(YEAR(G76),MONTH(G76),1)))</f>
        <v/>
      </c>
      <c r="J76" s="36">
        <f>IF(D76="","",IFERROR(VLOOKUP(D76,'Settings'!$A$18:$B$48,2,FALSE),"Not in categories"))</f>
        <v/>
      </c>
    </row>
    <row r="77">
      <c r="A77" s="31" t="n"/>
      <c r="B77" s="32" t="n"/>
      <c r="C77" s="32" t="n"/>
      <c r="D77" s="33" t="n"/>
      <c r="E77" s="33" t="n"/>
      <c r="F77" s="33" t="n"/>
      <c r="G77" s="34" t="n"/>
      <c r="H77" s="35">
        <f>IF(A77="","",DATE(YEAR(A77),MONTH(A77),1))</f>
        <v/>
      </c>
      <c r="I77" s="35">
        <f>IF(A77="","",IF(G77="",H77,DATE(YEAR(G77),MONTH(G77),1)))</f>
        <v/>
      </c>
      <c r="J77" s="36">
        <f>IF(D77="","",IFERROR(VLOOKUP(D77,'Settings'!$A$18:$B$48,2,FALSE),"Not in categories"))</f>
        <v/>
      </c>
    </row>
    <row r="78">
      <c r="A78" s="31" t="n"/>
      <c r="B78" s="32" t="n"/>
      <c r="C78" s="32" t="n"/>
      <c r="D78" s="33" t="n"/>
      <c r="E78" s="33" t="n"/>
      <c r="F78" s="33" t="n"/>
      <c r="G78" s="34" t="n"/>
      <c r="H78" s="35">
        <f>IF(A78="","",DATE(YEAR(A78),MONTH(A78),1))</f>
        <v/>
      </c>
      <c r="I78" s="35">
        <f>IF(A78="","",IF(G78="",H78,DATE(YEAR(G78),MONTH(G78),1)))</f>
        <v/>
      </c>
      <c r="J78" s="36">
        <f>IF(D78="","",IFERROR(VLOOKUP(D78,'Settings'!$A$18:$B$48,2,FALSE),"Not in categories"))</f>
        <v/>
      </c>
    </row>
    <row r="79">
      <c r="A79" s="31" t="n"/>
      <c r="B79" s="32" t="n"/>
      <c r="C79" s="32" t="n"/>
      <c r="D79" s="33" t="n"/>
      <c r="E79" s="33" t="n"/>
      <c r="F79" s="33" t="n"/>
      <c r="G79" s="34" t="n"/>
      <c r="H79" s="35">
        <f>IF(A79="","",DATE(YEAR(A79),MONTH(A79),1))</f>
        <v/>
      </c>
      <c r="I79" s="35">
        <f>IF(A79="","",IF(G79="",H79,DATE(YEAR(G79),MONTH(G79),1)))</f>
        <v/>
      </c>
      <c r="J79" s="36">
        <f>IF(D79="","",IFERROR(VLOOKUP(D79,'Settings'!$A$18:$B$48,2,FALSE),"Not in categories"))</f>
        <v/>
      </c>
    </row>
    <row r="80">
      <c r="A80" s="31" t="n"/>
      <c r="B80" s="32" t="n"/>
      <c r="C80" s="32" t="n"/>
      <c r="D80" s="33" t="n"/>
      <c r="E80" s="33" t="n"/>
      <c r="F80" s="33" t="n"/>
      <c r="G80" s="34" t="n"/>
      <c r="H80" s="35">
        <f>IF(A80="","",DATE(YEAR(A80),MONTH(A80),1))</f>
        <v/>
      </c>
      <c r="I80" s="35">
        <f>IF(A80="","",IF(G80="",H80,DATE(YEAR(G80),MONTH(G80),1)))</f>
        <v/>
      </c>
      <c r="J80" s="36">
        <f>IF(D80="","",IFERROR(VLOOKUP(D80,'Settings'!$A$18:$B$48,2,FALSE),"Not in categories"))</f>
        <v/>
      </c>
    </row>
    <row r="81">
      <c r="A81" s="31" t="n"/>
      <c r="B81" s="32" t="n"/>
      <c r="C81" s="32" t="n"/>
      <c r="D81" s="33" t="n"/>
      <c r="E81" s="33" t="n"/>
      <c r="F81" s="33" t="n"/>
      <c r="G81" s="34" t="n"/>
      <c r="H81" s="35">
        <f>IF(A81="","",DATE(YEAR(A81),MONTH(A81),1))</f>
        <v/>
      </c>
      <c r="I81" s="35">
        <f>IF(A81="","",IF(G81="",H81,DATE(YEAR(G81),MONTH(G81),1)))</f>
        <v/>
      </c>
      <c r="J81" s="36">
        <f>IF(D81="","",IFERROR(VLOOKUP(D81,'Settings'!$A$18:$B$48,2,FALSE),"Not in categories"))</f>
        <v/>
      </c>
    </row>
    <row r="82">
      <c r="A82" s="31" t="n"/>
      <c r="B82" s="32" t="n"/>
      <c r="C82" s="32" t="n"/>
      <c r="D82" s="33" t="n"/>
      <c r="E82" s="33" t="n"/>
      <c r="F82" s="33" t="n"/>
      <c r="G82" s="34" t="n"/>
      <c r="H82" s="35">
        <f>IF(A82="","",DATE(YEAR(A82),MONTH(A82),1))</f>
        <v/>
      </c>
      <c r="I82" s="35">
        <f>IF(A82="","",IF(G82="",H82,DATE(YEAR(G82),MONTH(G82),1)))</f>
        <v/>
      </c>
      <c r="J82" s="36">
        <f>IF(D82="","",IFERROR(VLOOKUP(D82,'Settings'!$A$18:$B$48,2,FALSE),"Not in categories"))</f>
        <v/>
      </c>
    </row>
    <row r="83">
      <c r="A83" s="31" t="n"/>
      <c r="B83" s="32" t="n"/>
      <c r="C83" s="32" t="n"/>
      <c r="D83" s="33" t="n"/>
      <c r="E83" s="33" t="n"/>
      <c r="F83" s="33" t="n"/>
      <c r="G83" s="34" t="n"/>
      <c r="H83" s="35">
        <f>IF(A83="","",DATE(YEAR(A83),MONTH(A83),1))</f>
        <v/>
      </c>
      <c r="I83" s="35">
        <f>IF(A83="","",IF(G83="",H83,DATE(YEAR(G83),MONTH(G83),1)))</f>
        <v/>
      </c>
      <c r="J83" s="36">
        <f>IF(D83="","",IFERROR(VLOOKUP(D83,'Settings'!$A$18:$B$48,2,FALSE),"Not in categories"))</f>
        <v/>
      </c>
    </row>
    <row r="84">
      <c r="A84" s="31" t="n"/>
      <c r="B84" s="32" t="n"/>
      <c r="C84" s="32" t="n"/>
      <c r="D84" s="33" t="n"/>
      <c r="E84" s="33" t="n"/>
      <c r="F84" s="33" t="n"/>
      <c r="G84" s="34" t="n"/>
      <c r="H84" s="35">
        <f>IF(A84="","",DATE(YEAR(A84),MONTH(A84),1))</f>
        <v/>
      </c>
      <c r="I84" s="35">
        <f>IF(A84="","",IF(G84="",H84,DATE(YEAR(G84),MONTH(G84),1)))</f>
        <v/>
      </c>
      <c r="J84" s="36">
        <f>IF(D84="","",IFERROR(VLOOKUP(D84,'Settings'!$A$18:$B$48,2,FALSE),"Not in categories"))</f>
        <v/>
      </c>
    </row>
    <row r="85">
      <c r="A85" s="31" t="n"/>
      <c r="B85" s="32" t="n"/>
      <c r="C85" s="32" t="n"/>
      <c r="D85" s="33" t="n"/>
      <c r="E85" s="33" t="n"/>
      <c r="F85" s="33" t="n"/>
      <c r="G85" s="34" t="n"/>
      <c r="H85" s="35">
        <f>IF(A85="","",DATE(YEAR(A85),MONTH(A85),1))</f>
        <v/>
      </c>
      <c r="I85" s="35">
        <f>IF(A85="","",IF(G85="",H85,DATE(YEAR(G85),MONTH(G85),1)))</f>
        <v/>
      </c>
      <c r="J85" s="36">
        <f>IF(D85="","",IFERROR(VLOOKUP(D85,'Settings'!$A$18:$B$48,2,FALSE),"Not in categories"))</f>
        <v/>
      </c>
    </row>
    <row r="86">
      <c r="A86" s="31" t="n"/>
      <c r="B86" s="32" t="n"/>
      <c r="C86" s="32" t="n"/>
      <c r="D86" s="33" t="n"/>
      <c r="E86" s="33" t="n"/>
      <c r="F86" s="33" t="n"/>
      <c r="G86" s="34" t="n"/>
      <c r="H86" s="35">
        <f>IF(A86="","",DATE(YEAR(A86),MONTH(A86),1))</f>
        <v/>
      </c>
      <c r="I86" s="35">
        <f>IF(A86="","",IF(G86="",H86,DATE(YEAR(G86),MONTH(G86),1)))</f>
        <v/>
      </c>
      <c r="J86" s="36">
        <f>IF(D86="","",IFERROR(VLOOKUP(D86,'Settings'!$A$18:$B$48,2,FALSE),"Not in categories"))</f>
        <v/>
      </c>
    </row>
    <row r="87">
      <c r="A87" s="31" t="n"/>
      <c r="B87" s="32" t="n"/>
      <c r="C87" s="32" t="n"/>
      <c r="D87" s="33" t="n"/>
      <c r="E87" s="33" t="n"/>
      <c r="F87" s="33" t="n"/>
      <c r="G87" s="34" t="n"/>
      <c r="H87" s="35">
        <f>IF(A87="","",DATE(YEAR(A87),MONTH(A87),1))</f>
        <v/>
      </c>
      <c r="I87" s="35">
        <f>IF(A87="","",IF(G87="",H87,DATE(YEAR(G87),MONTH(G87),1)))</f>
        <v/>
      </c>
      <c r="J87" s="36">
        <f>IF(D87="","",IFERROR(VLOOKUP(D87,'Settings'!$A$18:$B$48,2,FALSE),"Not in categories"))</f>
        <v/>
      </c>
    </row>
    <row r="88">
      <c r="A88" s="31" t="n"/>
      <c r="B88" s="32" t="n"/>
      <c r="C88" s="32" t="n"/>
      <c r="D88" s="33" t="n"/>
      <c r="E88" s="33" t="n"/>
      <c r="F88" s="33" t="n"/>
      <c r="G88" s="34" t="n"/>
      <c r="H88" s="35">
        <f>IF(A88="","",DATE(YEAR(A88),MONTH(A88),1))</f>
        <v/>
      </c>
      <c r="I88" s="35">
        <f>IF(A88="","",IF(G88="",H88,DATE(YEAR(G88),MONTH(G88),1)))</f>
        <v/>
      </c>
      <c r="J88" s="36">
        <f>IF(D88="","",IFERROR(VLOOKUP(D88,'Settings'!$A$18:$B$48,2,FALSE),"Not in categories"))</f>
        <v/>
      </c>
    </row>
    <row r="89">
      <c r="A89" s="31" t="n"/>
      <c r="B89" s="32" t="n"/>
      <c r="C89" s="32" t="n"/>
      <c r="D89" s="33" t="n"/>
      <c r="E89" s="33" t="n"/>
      <c r="F89" s="33" t="n"/>
      <c r="G89" s="34" t="n"/>
      <c r="H89" s="35">
        <f>IF(A89="","",DATE(YEAR(A89),MONTH(A89),1))</f>
        <v/>
      </c>
      <c r="I89" s="35">
        <f>IF(A89="","",IF(G89="",H89,DATE(YEAR(G89),MONTH(G89),1)))</f>
        <v/>
      </c>
      <c r="J89" s="36">
        <f>IF(D89="","",IFERROR(VLOOKUP(D89,'Settings'!$A$18:$B$48,2,FALSE),"Not in categories"))</f>
        <v/>
      </c>
    </row>
    <row r="90">
      <c r="A90" s="31" t="n"/>
      <c r="B90" s="32" t="n"/>
      <c r="C90" s="32" t="n"/>
      <c r="D90" s="33" t="n"/>
      <c r="E90" s="33" t="n"/>
      <c r="F90" s="33" t="n"/>
      <c r="G90" s="34" t="n"/>
      <c r="H90" s="35">
        <f>IF(A90="","",DATE(YEAR(A90),MONTH(A90),1))</f>
        <v/>
      </c>
      <c r="I90" s="35">
        <f>IF(A90="","",IF(G90="",H90,DATE(YEAR(G90),MONTH(G90),1)))</f>
        <v/>
      </c>
      <c r="J90" s="36">
        <f>IF(D90="","",IFERROR(VLOOKUP(D90,'Settings'!$A$18:$B$48,2,FALSE),"Not in categories"))</f>
        <v/>
      </c>
    </row>
    <row r="91">
      <c r="A91" s="31" t="n"/>
      <c r="B91" s="32" t="n"/>
      <c r="C91" s="32" t="n"/>
      <c r="D91" s="33" t="n"/>
      <c r="E91" s="33" t="n"/>
      <c r="F91" s="33" t="n"/>
      <c r="G91" s="34" t="n"/>
      <c r="H91" s="35">
        <f>IF(A91="","",DATE(YEAR(A91),MONTH(A91),1))</f>
        <v/>
      </c>
      <c r="I91" s="35">
        <f>IF(A91="","",IF(G91="",H91,DATE(YEAR(G91),MONTH(G91),1)))</f>
        <v/>
      </c>
      <c r="J91" s="36">
        <f>IF(D91="","",IFERROR(VLOOKUP(D91,'Settings'!$A$18:$B$48,2,FALSE),"Not in categories"))</f>
        <v/>
      </c>
    </row>
    <row r="92">
      <c r="A92" s="31" t="n"/>
      <c r="B92" s="32" t="n"/>
      <c r="C92" s="32" t="n"/>
      <c r="D92" s="33" t="n"/>
      <c r="E92" s="33" t="n"/>
      <c r="F92" s="33" t="n"/>
      <c r="G92" s="34" t="n"/>
      <c r="H92" s="35">
        <f>IF(A92="","",DATE(YEAR(A92),MONTH(A92),1))</f>
        <v/>
      </c>
      <c r="I92" s="35">
        <f>IF(A92="","",IF(G92="",H92,DATE(YEAR(G92),MONTH(G92),1)))</f>
        <v/>
      </c>
      <c r="J92" s="36">
        <f>IF(D92="","",IFERROR(VLOOKUP(D92,'Settings'!$A$18:$B$48,2,FALSE),"Not in categories"))</f>
        <v/>
      </c>
    </row>
    <row r="93">
      <c r="A93" s="31" t="n"/>
      <c r="B93" s="32" t="n"/>
      <c r="C93" s="32" t="n"/>
      <c r="D93" s="33" t="n"/>
      <c r="E93" s="33" t="n"/>
      <c r="F93" s="33" t="n"/>
      <c r="G93" s="34" t="n"/>
      <c r="H93" s="35">
        <f>IF(A93="","",DATE(YEAR(A93),MONTH(A93),1))</f>
        <v/>
      </c>
      <c r="I93" s="35">
        <f>IF(A93="","",IF(G93="",H93,DATE(YEAR(G93),MONTH(G93),1)))</f>
        <v/>
      </c>
      <c r="J93" s="36">
        <f>IF(D93="","",IFERROR(VLOOKUP(D93,'Settings'!$A$18:$B$48,2,FALSE),"Not in categories"))</f>
        <v/>
      </c>
    </row>
    <row r="94">
      <c r="A94" s="31" t="n"/>
      <c r="B94" s="32" t="n"/>
      <c r="C94" s="32" t="n"/>
      <c r="D94" s="33" t="n"/>
      <c r="E94" s="33" t="n"/>
      <c r="F94" s="33" t="n"/>
      <c r="G94" s="34" t="n"/>
      <c r="H94" s="35">
        <f>IF(A94="","",DATE(YEAR(A94),MONTH(A94),1))</f>
        <v/>
      </c>
      <c r="I94" s="35">
        <f>IF(A94="","",IF(G94="",H94,DATE(YEAR(G94),MONTH(G94),1)))</f>
        <v/>
      </c>
      <c r="J94" s="36">
        <f>IF(D94="","",IFERROR(VLOOKUP(D94,'Settings'!$A$18:$B$48,2,FALSE),"Not in categories"))</f>
        <v/>
      </c>
    </row>
    <row r="95">
      <c r="A95" s="31" t="n"/>
      <c r="B95" s="32" t="n"/>
      <c r="C95" s="32" t="n"/>
      <c r="D95" s="33" t="n"/>
      <c r="E95" s="33" t="n"/>
      <c r="F95" s="33" t="n"/>
      <c r="G95" s="34" t="n"/>
      <c r="H95" s="35">
        <f>IF(A95="","",DATE(YEAR(A95),MONTH(A95),1))</f>
        <v/>
      </c>
      <c r="I95" s="35">
        <f>IF(A95="","",IF(G95="",H95,DATE(YEAR(G95),MONTH(G95),1)))</f>
        <v/>
      </c>
      <c r="J95" s="36">
        <f>IF(D95="","",IFERROR(VLOOKUP(D95,'Settings'!$A$18:$B$48,2,FALSE),"Not in categories"))</f>
        <v/>
      </c>
    </row>
    <row r="96">
      <c r="A96" s="31" t="n"/>
      <c r="B96" s="32" t="n"/>
      <c r="C96" s="32" t="n"/>
      <c r="D96" s="33" t="n"/>
      <c r="E96" s="33" t="n"/>
      <c r="F96" s="33" t="n"/>
      <c r="G96" s="34" t="n"/>
      <c r="H96" s="35">
        <f>IF(A96="","",DATE(YEAR(A96),MONTH(A96),1))</f>
        <v/>
      </c>
      <c r="I96" s="35">
        <f>IF(A96="","",IF(G96="",H96,DATE(YEAR(G96),MONTH(G96),1)))</f>
        <v/>
      </c>
      <c r="J96" s="36">
        <f>IF(D96="","",IFERROR(VLOOKUP(D96,'Settings'!$A$18:$B$48,2,FALSE),"Not in categories"))</f>
        <v/>
      </c>
    </row>
    <row r="97">
      <c r="A97" s="31" t="n"/>
      <c r="B97" s="32" t="n"/>
      <c r="C97" s="32" t="n"/>
      <c r="D97" s="33" t="n"/>
      <c r="E97" s="33" t="n"/>
      <c r="F97" s="33" t="n"/>
      <c r="G97" s="34" t="n"/>
      <c r="H97" s="35">
        <f>IF(A97="","",DATE(YEAR(A97),MONTH(A97),1))</f>
        <v/>
      </c>
      <c r="I97" s="35">
        <f>IF(A97="","",IF(G97="",H97,DATE(YEAR(G97),MONTH(G97),1)))</f>
        <v/>
      </c>
      <c r="J97" s="36">
        <f>IF(D97="","",IFERROR(VLOOKUP(D97,'Settings'!$A$18:$B$48,2,FALSE),"Not in categories"))</f>
        <v/>
      </c>
    </row>
    <row r="98">
      <c r="A98" s="31" t="n"/>
      <c r="B98" s="32" t="n"/>
      <c r="C98" s="32" t="n"/>
      <c r="D98" s="33" t="n"/>
      <c r="E98" s="33" t="n"/>
      <c r="F98" s="33" t="n"/>
      <c r="G98" s="34" t="n"/>
      <c r="H98" s="35">
        <f>IF(A98="","",DATE(YEAR(A98),MONTH(A98),1))</f>
        <v/>
      </c>
      <c r="I98" s="35">
        <f>IF(A98="","",IF(G98="",H98,DATE(YEAR(G98),MONTH(G98),1)))</f>
        <v/>
      </c>
      <c r="J98" s="36">
        <f>IF(D98="","",IFERROR(VLOOKUP(D98,'Settings'!$A$18:$B$48,2,FALSE),"Not in categories"))</f>
        <v/>
      </c>
    </row>
    <row r="99">
      <c r="A99" s="31" t="n"/>
      <c r="B99" s="32" t="n"/>
      <c r="C99" s="32" t="n"/>
      <c r="D99" s="33" t="n"/>
      <c r="E99" s="33" t="n"/>
      <c r="F99" s="33" t="n"/>
      <c r="G99" s="34" t="n"/>
      <c r="H99" s="35">
        <f>IF(A99="","",DATE(YEAR(A99),MONTH(A99),1))</f>
        <v/>
      </c>
      <c r="I99" s="35">
        <f>IF(A99="","",IF(G99="",H99,DATE(YEAR(G99),MONTH(G99),1)))</f>
        <v/>
      </c>
      <c r="J99" s="36">
        <f>IF(D99="","",IFERROR(VLOOKUP(D99,'Settings'!$A$18:$B$48,2,FALSE),"Not in categories"))</f>
        <v/>
      </c>
    </row>
    <row r="100">
      <c r="A100" s="31" t="n"/>
      <c r="B100" s="32" t="n"/>
      <c r="C100" s="32" t="n"/>
      <c r="D100" s="33" t="n"/>
      <c r="E100" s="33" t="n"/>
      <c r="F100" s="33" t="n"/>
      <c r="G100" s="34" t="n"/>
      <c r="H100" s="35">
        <f>IF(A100="","",DATE(YEAR(A100),MONTH(A100),1))</f>
        <v/>
      </c>
      <c r="I100" s="35">
        <f>IF(A100="","",IF(G100="",H100,DATE(YEAR(G100),MONTH(G100),1)))</f>
        <v/>
      </c>
      <c r="J100" s="36">
        <f>IF(D100="","",IFERROR(VLOOKUP(D100,'Settings'!$A$18:$B$48,2,FALSE),"Not in categories"))</f>
        <v/>
      </c>
    </row>
    <row r="101">
      <c r="A101" s="31" t="n"/>
      <c r="B101" s="32" t="n"/>
      <c r="C101" s="32" t="n"/>
      <c r="D101" s="33" t="n"/>
      <c r="E101" s="33" t="n"/>
      <c r="F101" s="33" t="n"/>
      <c r="G101" s="34" t="n"/>
      <c r="H101" s="35">
        <f>IF(A101="","",DATE(YEAR(A101),MONTH(A101),1))</f>
        <v/>
      </c>
      <c r="I101" s="35">
        <f>IF(A101="","",IF(G101="",H101,DATE(YEAR(G101),MONTH(G101),1)))</f>
        <v/>
      </c>
      <c r="J101" s="36">
        <f>IF(D101="","",IFERROR(VLOOKUP(D101,'Settings'!$A$18:$B$48,2,FALSE),"Not in categories"))</f>
        <v/>
      </c>
    </row>
    <row r="102">
      <c r="A102" s="31" t="n"/>
      <c r="B102" s="32" t="n"/>
      <c r="C102" s="32" t="n"/>
      <c r="D102" s="33" t="n"/>
      <c r="E102" s="33" t="n"/>
      <c r="F102" s="33" t="n"/>
      <c r="G102" s="34" t="n"/>
      <c r="H102" s="35">
        <f>IF(A102="","",DATE(YEAR(A102),MONTH(A102),1))</f>
        <v/>
      </c>
      <c r="I102" s="35">
        <f>IF(A102="","",IF(G102="",H102,DATE(YEAR(G102),MONTH(G102),1)))</f>
        <v/>
      </c>
      <c r="J102" s="36">
        <f>IF(D102="","",IFERROR(VLOOKUP(D102,'Settings'!$A$18:$B$48,2,FALSE),"Not in categories"))</f>
        <v/>
      </c>
    </row>
    <row r="103">
      <c r="A103" s="31" t="n"/>
      <c r="B103" s="32" t="n"/>
      <c r="C103" s="32" t="n"/>
      <c r="D103" s="33" t="n"/>
      <c r="E103" s="33" t="n"/>
      <c r="F103" s="33" t="n"/>
      <c r="G103" s="34" t="n"/>
      <c r="H103" s="35">
        <f>IF(A103="","",DATE(YEAR(A103),MONTH(A103),1))</f>
        <v/>
      </c>
      <c r="I103" s="35">
        <f>IF(A103="","",IF(G103="",H103,DATE(YEAR(G103),MONTH(G103),1)))</f>
        <v/>
      </c>
      <c r="J103" s="36">
        <f>IF(D103="","",IFERROR(VLOOKUP(D103,'Settings'!$A$18:$B$48,2,FALSE),"Not in categories"))</f>
        <v/>
      </c>
    </row>
    <row r="104">
      <c r="A104" s="31" t="n"/>
      <c r="B104" s="32" t="n"/>
      <c r="C104" s="32" t="n"/>
      <c r="D104" s="33" t="n"/>
      <c r="E104" s="33" t="n"/>
      <c r="F104" s="33" t="n"/>
      <c r="G104" s="34" t="n"/>
      <c r="H104" s="35">
        <f>IF(A104="","",DATE(YEAR(A104),MONTH(A104),1))</f>
        <v/>
      </c>
      <c r="I104" s="35">
        <f>IF(A104="","",IF(G104="",H104,DATE(YEAR(G104),MONTH(G104),1)))</f>
        <v/>
      </c>
      <c r="J104" s="36">
        <f>IF(D104="","",IFERROR(VLOOKUP(D104,'Settings'!$A$18:$B$48,2,FALSE),"Not in categories"))</f>
        <v/>
      </c>
    </row>
    <row r="105">
      <c r="A105" s="31" t="n"/>
      <c r="B105" s="32" t="n"/>
      <c r="C105" s="32" t="n"/>
      <c r="D105" s="33" t="n"/>
      <c r="E105" s="33" t="n"/>
      <c r="F105" s="33" t="n"/>
      <c r="G105" s="34" t="n"/>
      <c r="H105" s="35">
        <f>IF(A105="","",DATE(YEAR(A105),MONTH(A105),1))</f>
        <v/>
      </c>
      <c r="I105" s="35">
        <f>IF(A105="","",IF(G105="",H105,DATE(YEAR(G105),MONTH(G105),1)))</f>
        <v/>
      </c>
      <c r="J105" s="36">
        <f>IF(D105="","",IFERROR(VLOOKUP(D105,'Settings'!$A$18:$B$48,2,FALSE),"Not in categories"))</f>
        <v/>
      </c>
    </row>
    <row r="106">
      <c r="A106" s="31" t="n"/>
      <c r="B106" s="32" t="n"/>
      <c r="C106" s="32" t="n"/>
      <c r="D106" s="33" t="n"/>
      <c r="E106" s="33" t="n"/>
      <c r="F106" s="33" t="n"/>
      <c r="G106" s="34" t="n"/>
      <c r="H106" s="35">
        <f>IF(A106="","",DATE(YEAR(A106),MONTH(A106),1))</f>
        <v/>
      </c>
      <c r="I106" s="35">
        <f>IF(A106="","",IF(G106="",H106,DATE(YEAR(G106),MONTH(G106),1)))</f>
        <v/>
      </c>
      <c r="J106" s="36">
        <f>IF(D106="","",IFERROR(VLOOKUP(D106,'Settings'!$A$18:$B$48,2,FALSE),"Not in categories"))</f>
        <v/>
      </c>
    </row>
    <row r="107">
      <c r="A107" s="31" t="n"/>
      <c r="B107" s="32" t="n"/>
      <c r="C107" s="32" t="n"/>
      <c r="D107" s="33" t="n"/>
      <c r="E107" s="33" t="n"/>
      <c r="F107" s="33" t="n"/>
      <c r="G107" s="34" t="n"/>
      <c r="H107" s="35">
        <f>IF(A107="","",DATE(YEAR(A107),MONTH(A107),1))</f>
        <v/>
      </c>
      <c r="I107" s="35">
        <f>IF(A107="","",IF(G107="",H107,DATE(YEAR(G107),MONTH(G107),1)))</f>
        <v/>
      </c>
      <c r="J107" s="36">
        <f>IF(D107="","",IFERROR(VLOOKUP(D107,'Settings'!$A$18:$B$48,2,FALSE),"Not in categories"))</f>
        <v/>
      </c>
    </row>
    <row r="108">
      <c r="A108" s="31" t="n"/>
      <c r="B108" s="32" t="n"/>
      <c r="C108" s="32" t="n"/>
      <c r="D108" s="33" t="n"/>
      <c r="E108" s="33" t="n"/>
      <c r="F108" s="33" t="n"/>
      <c r="G108" s="34" t="n"/>
      <c r="H108" s="35">
        <f>IF(A108="","",DATE(YEAR(A108),MONTH(A108),1))</f>
        <v/>
      </c>
      <c r="I108" s="35">
        <f>IF(A108="","",IF(G108="",H108,DATE(YEAR(G108),MONTH(G108),1)))</f>
        <v/>
      </c>
      <c r="J108" s="36">
        <f>IF(D108="","",IFERROR(VLOOKUP(D108,'Settings'!$A$18:$B$48,2,FALSE),"Not in categories"))</f>
        <v/>
      </c>
    </row>
    <row r="109">
      <c r="A109" s="31" t="n"/>
      <c r="B109" s="32" t="n"/>
      <c r="C109" s="32" t="n"/>
      <c r="D109" s="33" t="n"/>
      <c r="E109" s="33" t="n"/>
      <c r="F109" s="33" t="n"/>
      <c r="G109" s="34" t="n"/>
      <c r="H109" s="35">
        <f>IF(A109="","",DATE(YEAR(A109),MONTH(A109),1))</f>
        <v/>
      </c>
      <c r="I109" s="35">
        <f>IF(A109="","",IF(G109="",H109,DATE(YEAR(G109),MONTH(G109),1)))</f>
        <v/>
      </c>
      <c r="J109" s="36">
        <f>IF(D109="","",IFERROR(VLOOKUP(D109,'Settings'!$A$18:$B$48,2,FALSE),"Not in categories"))</f>
        <v/>
      </c>
    </row>
    <row r="110">
      <c r="A110" s="31" t="n"/>
      <c r="B110" s="32" t="n"/>
      <c r="C110" s="32" t="n"/>
      <c r="D110" s="33" t="n"/>
      <c r="E110" s="33" t="n"/>
      <c r="F110" s="33" t="n"/>
      <c r="G110" s="34" t="n"/>
      <c r="H110" s="35">
        <f>IF(A110="","",DATE(YEAR(A110),MONTH(A110),1))</f>
        <v/>
      </c>
      <c r="I110" s="35">
        <f>IF(A110="","",IF(G110="",H110,DATE(YEAR(G110),MONTH(G110),1)))</f>
        <v/>
      </c>
      <c r="J110" s="36">
        <f>IF(D110="","",IFERROR(VLOOKUP(D110,'Settings'!$A$18:$B$48,2,FALSE),"Not in categories"))</f>
        <v/>
      </c>
    </row>
    <row r="111">
      <c r="A111" s="31" t="n"/>
      <c r="B111" s="32" t="n"/>
      <c r="C111" s="32" t="n"/>
      <c r="D111" s="33" t="n"/>
      <c r="E111" s="33" t="n"/>
      <c r="F111" s="33" t="n"/>
      <c r="G111" s="34" t="n"/>
      <c r="H111" s="35">
        <f>IF(A111="","",DATE(YEAR(A111),MONTH(A111),1))</f>
        <v/>
      </c>
      <c r="I111" s="35">
        <f>IF(A111="","",IF(G111="",H111,DATE(YEAR(G111),MONTH(G111),1)))</f>
        <v/>
      </c>
      <c r="J111" s="36">
        <f>IF(D111="","",IFERROR(VLOOKUP(D111,'Settings'!$A$18:$B$48,2,FALSE),"Not in categories"))</f>
        <v/>
      </c>
    </row>
    <row r="112">
      <c r="A112" s="31" t="n"/>
      <c r="B112" s="32" t="n"/>
      <c r="C112" s="32" t="n"/>
      <c r="D112" s="33" t="n"/>
      <c r="E112" s="33" t="n"/>
      <c r="F112" s="33" t="n"/>
      <c r="G112" s="34" t="n"/>
      <c r="H112" s="35">
        <f>IF(A112="","",DATE(YEAR(A112),MONTH(A112),1))</f>
        <v/>
      </c>
      <c r="I112" s="35">
        <f>IF(A112="","",IF(G112="",H112,DATE(YEAR(G112),MONTH(G112),1)))</f>
        <v/>
      </c>
      <c r="J112" s="36">
        <f>IF(D112="","",IFERROR(VLOOKUP(D112,'Settings'!$A$18:$B$48,2,FALSE),"Not in categories"))</f>
        <v/>
      </c>
    </row>
    <row r="113">
      <c r="A113" s="31" t="n"/>
      <c r="B113" s="32" t="n"/>
      <c r="C113" s="32" t="n"/>
      <c r="D113" s="33" t="n"/>
      <c r="E113" s="33" t="n"/>
      <c r="F113" s="33" t="n"/>
      <c r="G113" s="34" t="n"/>
      <c r="H113" s="35">
        <f>IF(A113="","",DATE(YEAR(A113),MONTH(A113),1))</f>
        <v/>
      </c>
      <c r="I113" s="35">
        <f>IF(A113="","",IF(G113="",H113,DATE(YEAR(G113),MONTH(G113),1)))</f>
        <v/>
      </c>
      <c r="J113" s="36">
        <f>IF(D113="","",IFERROR(VLOOKUP(D113,'Settings'!$A$18:$B$48,2,FALSE),"Not in categories"))</f>
        <v/>
      </c>
    </row>
    <row r="114">
      <c r="A114" s="31" t="n"/>
      <c r="B114" s="32" t="n"/>
      <c r="C114" s="32" t="n"/>
      <c r="D114" s="33" t="n"/>
      <c r="E114" s="33" t="n"/>
      <c r="F114" s="33" t="n"/>
      <c r="G114" s="34" t="n"/>
      <c r="H114" s="35">
        <f>IF(A114="","",DATE(YEAR(A114),MONTH(A114),1))</f>
        <v/>
      </c>
      <c r="I114" s="35">
        <f>IF(A114="","",IF(G114="",H114,DATE(YEAR(G114),MONTH(G114),1)))</f>
        <v/>
      </c>
      <c r="J114" s="36">
        <f>IF(D114="","",IFERROR(VLOOKUP(D114,'Settings'!$A$18:$B$48,2,FALSE),"Not in categories"))</f>
        <v/>
      </c>
    </row>
    <row r="115">
      <c r="A115" s="31" t="n"/>
      <c r="B115" s="32" t="n"/>
      <c r="C115" s="32" t="n"/>
      <c r="D115" s="33" t="n"/>
      <c r="E115" s="33" t="n"/>
      <c r="F115" s="33" t="n"/>
      <c r="G115" s="34" t="n"/>
      <c r="H115" s="35">
        <f>IF(A115="","",DATE(YEAR(A115),MONTH(A115),1))</f>
        <v/>
      </c>
      <c r="I115" s="35">
        <f>IF(A115="","",IF(G115="",H115,DATE(YEAR(G115),MONTH(G115),1)))</f>
        <v/>
      </c>
      <c r="J115" s="36">
        <f>IF(D115="","",IFERROR(VLOOKUP(D115,'Settings'!$A$18:$B$48,2,FALSE),"Not in categories"))</f>
        <v/>
      </c>
    </row>
    <row r="116">
      <c r="A116" s="31" t="n"/>
      <c r="B116" s="32" t="n"/>
      <c r="C116" s="32" t="n"/>
      <c r="D116" s="33" t="n"/>
      <c r="E116" s="33" t="n"/>
      <c r="F116" s="33" t="n"/>
      <c r="G116" s="34" t="n"/>
      <c r="H116" s="35">
        <f>IF(A116="","",DATE(YEAR(A116),MONTH(A116),1))</f>
        <v/>
      </c>
      <c r="I116" s="35">
        <f>IF(A116="","",IF(G116="",H116,DATE(YEAR(G116),MONTH(G116),1)))</f>
        <v/>
      </c>
      <c r="J116" s="36">
        <f>IF(D116="","",IFERROR(VLOOKUP(D116,'Settings'!$A$18:$B$48,2,FALSE),"Not in categories"))</f>
        <v/>
      </c>
    </row>
    <row r="117">
      <c r="A117" s="31" t="n"/>
      <c r="B117" s="32" t="n"/>
      <c r="C117" s="32" t="n"/>
      <c r="D117" s="33" t="n"/>
      <c r="E117" s="33" t="n"/>
      <c r="F117" s="33" t="n"/>
      <c r="G117" s="34" t="n"/>
      <c r="H117" s="35">
        <f>IF(A117="","",DATE(YEAR(A117),MONTH(A117),1))</f>
        <v/>
      </c>
      <c r="I117" s="35">
        <f>IF(A117="","",IF(G117="",H117,DATE(YEAR(G117),MONTH(G117),1)))</f>
        <v/>
      </c>
      <c r="J117" s="36">
        <f>IF(D117="","",IFERROR(VLOOKUP(D117,'Settings'!$A$18:$B$48,2,FALSE),"Not in categories"))</f>
        <v/>
      </c>
    </row>
    <row r="118">
      <c r="A118" s="31" t="n"/>
      <c r="B118" s="32" t="n"/>
      <c r="C118" s="32" t="n"/>
      <c r="D118" s="33" t="n"/>
      <c r="E118" s="33" t="n"/>
      <c r="F118" s="33" t="n"/>
      <c r="G118" s="34" t="n"/>
      <c r="H118" s="35">
        <f>IF(A118="","",DATE(YEAR(A118),MONTH(A118),1))</f>
        <v/>
      </c>
      <c r="I118" s="35">
        <f>IF(A118="","",IF(G118="",H118,DATE(YEAR(G118),MONTH(G118),1)))</f>
        <v/>
      </c>
      <c r="J118" s="36">
        <f>IF(D118="","",IFERROR(VLOOKUP(D118,'Settings'!$A$18:$B$48,2,FALSE),"Not in categories"))</f>
        <v/>
      </c>
    </row>
    <row r="119">
      <c r="A119" s="31" t="n"/>
      <c r="B119" s="32" t="n"/>
      <c r="C119" s="32" t="n"/>
      <c r="D119" s="33" t="n"/>
      <c r="E119" s="33" t="n"/>
      <c r="F119" s="33" t="n"/>
      <c r="G119" s="34" t="n"/>
      <c r="H119" s="35">
        <f>IF(A119="","",DATE(YEAR(A119),MONTH(A119),1))</f>
        <v/>
      </c>
      <c r="I119" s="35">
        <f>IF(A119="","",IF(G119="",H119,DATE(YEAR(G119),MONTH(G119),1)))</f>
        <v/>
      </c>
      <c r="J119" s="36">
        <f>IF(D119="","",IFERROR(VLOOKUP(D119,'Settings'!$A$18:$B$48,2,FALSE),"Not in categories"))</f>
        <v/>
      </c>
    </row>
    <row r="120">
      <c r="A120" s="31" t="n"/>
      <c r="B120" s="32" t="n"/>
      <c r="C120" s="32" t="n"/>
      <c r="D120" s="33" t="n"/>
      <c r="E120" s="33" t="n"/>
      <c r="F120" s="33" t="n"/>
      <c r="G120" s="34" t="n"/>
      <c r="H120" s="35">
        <f>IF(A120="","",DATE(YEAR(A120),MONTH(A120),1))</f>
        <v/>
      </c>
      <c r="I120" s="35">
        <f>IF(A120="","",IF(G120="",H120,DATE(YEAR(G120),MONTH(G120),1)))</f>
        <v/>
      </c>
      <c r="J120" s="36">
        <f>IF(D120="","",IFERROR(VLOOKUP(D120,'Settings'!$A$18:$B$48,2,FALSE),"Not in categories"))</f>
        <v/>
      </c>
    </row>
    <row r="121">
      <c r="A121" s="31" t="n"/>
      <c r="B121" s="32" t="n"/>
      <c r="C121" s="32" t="n"/>
      <c r="D121" s="33" t="n"/>
      <c r="E121" s="33" t="n"/>
      <c r="F121" s="33" t="n"/>
      <c r="G121" s="34" t="n"/>
      <c r="H121" s="35">
        <f>IF(A121="","",DATE(YEAR(A121),MONTH(A121),1))</f>
        <v/>
      </c>
      <c r="I121" s="35">
        <f>IF(A121="","",IF(G121="",H121,DATE(YEAR(G121),MONTH(G121),1)))</f>
        <v/>
      </c>
      <c r="J121" s="36">
        <f>IF(D121="","",IFERROR(VLOOKUP(D121,'Settings'!$A$18:$B$48,2,FALSE),"Not in categories"))</f>
        <v/>
      </c>
    </row>
    <row r="122">
      <c r="A122" s="31" t="n"/>
      <c r="B122" s="32" t="n"/>
      <c r="C122" s="32" t="n"/>
      <c r="D122" s="33" t="n"/>
      <c r="E122" s="33" t="n"/>
      <c r="F122" s="33" t="n"/>
      <c r="G122" s="34" t="n"/>
      <c r="H122" s="35">
        <f>IF(A122="","",DATE(YEAR(A122),MONTH(A122),1))</f>
        <v/>
      </c>
      <c r="I122" s="35">
        <f>IF(A122="","",IF(G122="",H122,DATE(YEAR(G122),MONTH(G122),1)))</f>
        <v/>
      </c>
      <c r="J122" s="36">
        <f>IF(D122="","",IFERROR(VLOOKUP(D122,'Settings'!$A$18:$B$48,2,FALSE),"Not in categories"))</f>
        <v/>
      </c>
    </row>
    <row r="123">
      <c r="A123" s="31" t="n"/>
      <c r="B123" s="32" t="n"/>
      <c r="C123" s="32" t="n"/>
      <c r="D123" s="33" t="n"/>
      <c r="E123" s="33" t="n"/>
      <c r="F123" s="33" t="n"/>
      <c r="G123" s="34" t="n"/>
      <c r="H123" s="35">
        <f>IF(A123="","",DATE(YEAR(A123),MONTH(A123),1))</f>
        <v/>
      </c>
      <c r="I123" s="35">
        <f>IF(A123="","",IF(G123="",H123,DATE(YEAR(G123),MONTH(G123),1)))</f>
        <v/>
      </c>
      <c r="J123" s="36">
        <f>IF(D123="","",IFERROR(VLOOKUP(D123,'Settings'!$A$18:$B$48,2,FALSE),"Not in categories"))</f>
        <v/>
      </c>
    </row>
    <row r="124">
      <c r="A124" s="31" t="n"/>
      <c r="B124" s="32" t="n"/>
      <c r="C124" s="32" t="n"/>
      <c r="D124" s="33" t="n"/>
      <c r="E124" s="33" t="n"/>
      <c r="F124" s="33" t="n"/>
      <c r="G124" s="34" t="n"/>
      <c r="H124" s="35">
        <f>IF(A124="","",DATE(YEAR(A124),MONTH(A124),1))</f>
        <v/>
      </c>
      <c r="I124" s="35">
        <f>IF(A124="","",IF(G124="",H124,DATE(YEAR(G124),MONTH(G124),1)))</f>
        <v/>
      </c>
      <c r="J124" s="36">
        <f>IF(D124="","",IFERROR(VLOOKUP(D124,'Settings'!$A$18:$B$48,2,FALSE),"Not in categories"))</f>
        <v/>
      </c>
    </row>
    <row r="125">
      <c r="A125" s="31" t="n"/>
      <c r="B125" s="32" t="n"/>
      <c r="C125" s="32" t="n"/>
      <c r="D125" s="33" t="n"/>
      <c r="E125" s="33" t="n"/>
      <c r="F125" s="33" t="n"/>
      <c r="G125" s="34" t="n"/>
      <c r="H125" s="35">
        <f>IF(A125="","",DATE(YEAR(A125),MONTH(A125),1))</f>
        <v/>
      </c>
      <c r="I125" s="35">
        <f>IF(A125="","",IF(G125="",H125,DATE(YEAR(G125),MONTH(G125),1)))</f>
        <v/>
      </c>
      <c r="J125" s="36">
        <f>IF(D125="","",IFERROR(VLOOKUP(D125,'Settings'!$A$18:$B$48,2,FALSE),"Not in categories"))</f>
        <v/>
      </c>
    </row>
    <row r="126">
      <c r="A126" s="31" t="n"/>
      <c r="B126" s="32" t="n"/>
      <c r="C126" s="32" t="n"/>
      <c r="D126" s="33" t="n"/>
      <c r="E126" s="33" t="n"/>
      <c r="F126" s="33" t="n"/>
      <c r="G126" s="34" t="n"/>
      <c r="H126" s="35">
        <f>IF(A126="","",DATE(YEAR(A126),MONTH(A126),1))</f>
        <v/>
      </c>
      <c r="I126" s="35">
        <f>IF(A126="","",IF(G126="",H126,DATE(YEAR(G126),MONTH(G126),1)))</f>
        <v/>
      </c>
      <c r="J126" s="36">
        <f>IF(D126="","",IFERROR(VLOOKUP(D126,'Settings'!$A$18:$B$48,2,FALSE),"Not in categories"))</f>
        <v/>
      </c>
    </row>
    <row r="127">
      <c r="A127" s="31" t="n"/>
      <c r="B127" s="32" t="n"/>
      <c r="C127" s="32" t="n"/>
      <c r="D127" s="33" t="n"/>
      <c r="E127" s="33" t="n"/>
      <c r="F127" s="33" t="n"/>
      <c r="G127" s="34" t="n"/>
      <c r="H127" s="35">
        <f>IF(A127="","",DATE(YEAR(A127),MONTH(A127),1))</f>
        <v/>
      </c>
      <c r="I127" s="35">
        <f>IF(A127="","",IF(G127="",H127,DATE(YEAR(G127),MONTH(G127),1)))</f>
        <v/>
      </c>
      <c r="J127" s="36">
        <f>IF(D127="","",IFERROR(VLOOKUP(D127,'Settings'!$A$18:$B$48,2,FALSE),"Not in categories"))</f>
        <v/>
      </c>
    </row>
    <row r="128">
      <c r="A128" s="31" t="n"/>
      <c r="B128" s="32" t="n"/>
      <c r="C128" s="32" t="n"/>
      <c r="D128" s="33" t="n"/>
      <c r="E128" s="33" t="n"/>
      <c r="F128" s="33" t="n"/>
      <c r="G128" s="34" t="n"/>
      <c r="H128" s="35">
        <f>IF(A128="","",DATE(YEAR(A128),MONTH(A128),1))</f>
        <v/>
      </c>
      <c r="I128" s="35">
        <f>IF(A128="","",IF(G128="",H128,DATE(YEAR(G128),MONTH(G128),1)))</f>
        <v/>
      </c>
      <c r="J128" s="36">
        <f>IF(D128="","",IFERROR(VLOOKUP(D128,'Settings'!$A$18:$B$48,2,FALSE),"Not in categories"))</f>
        <v/>
      </c>
    </row>
    <row r="129">
      <c r="A129" s="31" t="n"/>
      <c r="B129" s="32" t="n"/>
      <c r="C129" s="32" t="n"/>
      <c r="D129" s="33" t="n"/>
      <c r="E129" s="33" t="n"/>
      <c r="F129" s="33" t="n"/>
      <c r="G129" s="34" t="n"/>
      <c r="H129" s="35">
        <f>IF(A129="","",DATE(YEAR(A129),MONTH(A129),1))</f>
        <v/>
      </c>
      <c r="I129" s="35">
        <f>IF(A129="","",IF(G129="",H129,DATE(YEAR(G129),MONTH(G129),1)))</f>
        <v/>
      </c>
      <c r="J129" s="36">
        <f>IF(D129="","",IFERROR(VLOOKUP(D129,'Settings'!$A$18:$B$48,2,FALSE),"Not in categories"))</f>
        <v/>
      </c>
    </row>
    <row r="130">
      <c r="A130" s="31" t="n"/>
      <c r="B130" s="32" t="n"/>
      <c r="C130" s="32" t="n"/>
      <c r="D130" s="33" t="n"/>
      <c r="E130" s="33" t="n"/>
      <c r="F130" s="33" t="n"/>
      <c r="G130" s="34" t="n"/>
      <c r="H130" s="35">
        <f>IF(A130="","",DATE(YEAR(A130),MONTH(A130),1))</f>
        <v/>
      </c>
      <c r="I130" s="35">
        <f>IF(A130="","",IF(G130="",H130,DATE(YEAR(G130),MONTH(G130),1)))</f>
        <v/>
      </c>
      <c r="J130" s="36">
        <f>IF(D130="","",IFERROR(VLOOKUP(D130,'Settings'!$A$18:$B$48,2,FALSE),"Not in categories"))</f>
        <v/>
      </c>
    </row>
    <row r="131">
      <c r="A131" s="31" t="n"/>
      <c r="B131" s="32" t="n"/>
      <c r="C131" s="32" t="n"/>
      <c r="D131" s="33" t="n"/>
      <c r="E131" s="33" t="n"/>
      <c r="F131" s="33" t="n"/>
      <c r="G131" s="34" t="n"/>
      <c r="H131" s="35">
        <f>IF(A131="","",DATE(YEAR(A131),MONTH(A131),1))</f>
        <v/>
      </c>
      <c r="I131" s="35">
        <f>IF(A131="","",IF(G131="",H131,DATE(YEAR(G131),MONTH(G131),1)))</f>
        <v/>
      </c>
      <c r="J131" s="36">
        <f>IF(D131="","",IFERROR(VLOOKUP(D131,'Settings'!$A$18:$B$48,2,FALSE),"Not in categories"))</f>
        <v/>
      </c>
    </row>
    <row r="132">
      <c r="A132" s="31" t="n"/>
      <c r="B132" s="32" t="n"/>
      <c r="C132" s="32" t="n"/>
      <c r="D132" s="33" t="n"/>
      <c r="E132" s="33" t="n"/>
      <c r="F132" s="33" t="n"/>
      <c r="G132" s="34" t="n"/>
      <c r="H132" s="35">
        <f>IF(A132="","",DATE(YEAR(A132),MONTH(A132),1))</f>
        <v/>
      </c>
      <c r="I132" s="35">
        <f>IF(A132="","",IF(G132="",H132,DATE(YEAR(G132),MONTH(G132),1)))</f>
        <v/>
      </c>
      <c r="J132" s="36">
        <f>IF(D132="","",IFERROR(VLOOKUP(D132,'Settings'!$A$18:$B$48,2,FALSE),"Not in categories"))</f>
        <v/>
      </c>
    </row>
    <row r="133">
      <c r="A133" s="31" t="n"/>
      <c r="B133" s="32" t="n"/>
      <c r="C133" s="32" t="n"/>
      <c r="D133" s="33" t="n"/>
      <c r="E133" s="33" t="n"/>
      <c r="F133" s="33" t="n"/>
      <c r="G133" s="34" t="n"/>
      <c r="H133" s="35">
        <f>IF(A133="","",DATE(YEAR(A133),MONTH(A133),1))</f>
        <v/>
      </c>
      <c r="I133" s="35">
        <f>IF(A133="","",IF(G133="",H133,DATE(YEAR(G133),MONTH(G133),1)))</f>
        <v/>
      </c>
      <c r="J133" s="36">
        <f>IF(D133="","",IFERROR(VLOOKUP(D133,'Settings'!$A$18:$B$48,2,FALSE),"Not in categories"))</f>
        <v/>
      </c>
    </row>
    <row r="134">
      <c r="A134" s="31" t="n"/>
      <c r="B134" s="32" t="n"/>
      <c r="C134" s="32" t="n"/>
      <c r="D134" s="33" t="n"/>
      <c r="E134" s="33" t="n"/>
      <c r="F134" s="33" t="n"/>
      <c r="G134" s="34" t="n"/>
      <c r="H134" s="35">
        <f>IF(A134="","",DATE(YEAR(A134),MONTH(A134),1))</f>
        <v/>
      </c>
      <c r="I134" s="35">
        <f>IF(A134="","",IF(G134="",H134,DATE(YEAR(G134),MONTH(G134),1)))</f>
        <v/>
      </c>
      <c r="J134" s="36">
        <f>IF(D134="","",IFERROR(VLOOKUP(D134,'Settings'!$A$18:$B$48,2,FALSE),"Not in categories"))</f>
        <v/>
      </c>
    </row>
    <row r="135">
      <c r="A135" s="31" t="n"/>
      <c r="B135" s="32" t="n"/>
      <c r="C135" s="32" t="n"/>
      <c r="D135" s="33" t="n"/>
      <c r="E135" s="33" t="n"/>
      <c r="F135" s="33" t="n"/>
      <c r="G135" s="34" t="n"/>
      <c r="H135" s="35">
        <f>IF(A135="","",DATE(YEAR(A135),MONTH(A135),1))</f>
        <v/>
      </c>
      <c r="I135" s="35">
        <f>IF(A135="","",IF(G135="",H135,DATE(YEAR(G135),MONTH(G135),1)))</f>
        <v/>
      </c>
      <c r="J135" s="36">
        <f>IF(D135="","",IFERROR(VLOOKUP(D135,'Settings'!$A$18:$B$48,2,FALSE),"Not in categories"))</f>
        <v/>
      </c>
    </row>
    <row r="136">
      <c r="A136" s="31" t="n"/>
      <c r="B136" s="32" t="n"/>
      <c r="C136" s="32" t="n"/>
      <c r="D136" s="33" t="n"/>
      <c r="E136" s="33" t="n"/>
      <c r="F136" s="33" t="n"/>
      <c r="G136" s="34" t="n"/>
      <c r="H136" s="35">
        <f>IF(A136="","",DATE(YEAR(A136),MONTH(A136),1))</f>
        <v/>
      </c>
      <c r="I136" s="35">
        <f>IF(A136="","",IF(G136="",H136,DATE(YEAR(G136),MONTH(G136),1)))</f>
        <v/>
      </c>
      <c r="J136" s="36">
        <f>IF(D136="","",IFERROR(VLOOKUP(D136,'Settings'!$A$18:$B$48,2,FALSE),"Not in categories"))</f>
        <v/>
      </c>
    </row>
    <row r="137">
      <c r="A137" s="31" t="n"/>
      <c r="B137" s="32" t="n"/>
      <c r="C137" s="32" t="n"/>
      <c r="D137" s="33" t="n"/>
      <c r="E137" s="33" t="n"/>
      <c r="F137" s="33" t="n"/>
      <c r="G137" s="34" t="n"/>
      <c r="H137" s="35">
        <f>IF(A137="","",DATE(YEAR(A137),MONTH(A137),1))</f>
        <v/>
      </c>
      <c r="I137" s="35">
        <f>IF(A137="","",IF(G137="",H137,DATE(YEAR(G137),MONTH(G137),1)))</f>
        <v/>
      </c>
      <c r="J137" s="36">
        <f>IF(D137="","",IFERROR(VLOOKUP(D137,'Settings'!$A$18:$B$48,2,FALSE),"Not in categories"))</f>
        <v/>
      </c>
    </row>
    <row r="138">
      <c r="A138" s="31" t="n"/>
      <c r="B138" s="32" t="n"/>
      <c r="C138" s="32" t="n"/>
      <c r="D138" s="33" t="n"/>
      <c r="E138" s="33" t="n"/>
      <c r="F138" s="33" t="n"/>
      <c r="G138" s="34" t="n"/>
      <c r="H138" s="35">
        <f>IF(A138="","",DATE(YEAR(A138),MONTH(A138),1))</f>
        <v/>
      </c>
      <c r="I138" s="35">
        <f>IF(A138="","",IF(G138="",H138,DATE(YEAR(G138),MONTH(G138),1)))</f>
        <v/>
      </c>
      <c r="J138" s="36">
        <f>IF(D138="","",IFERROR(VLOOKUP(D138,'Settings'!$A$18:$B$48,2,FALSE),"Not in categories"))</f>
        <v/>
      </c>
    </row>
    <row r="139">
      <c r="A139" s="31" t="n"/>
      <c r="B139" s="32" t="n"/>
      <c r="C139" s="32" t="n"/>
      <c r="D139" s="33" t="n"/>
      <c r="E139" s="33" t="n"/>
      <c r="F139" s="33" t="n"/>
      <c r="G139" s="34" t="n"/>
      <c r="H139" s="35">
        <f>IF(A139="","",DATE(YEAR(A139),MONTH(A139),1))</f>
        <v/>
      </c>
      <c r="I139" s="35">
        <f>IF(A139="","",IF(G139="",H139,DATE(YEAR(G139),MONTH(G139),1)))</f>
        <v/>
      </c>
      <c r="J139" s="36">
        <f>IF(D139="","",IFERROR(VLOOKUP(D139,'Settings'!$A$18:$B$48,2,FALSE),"Not in categories"))</f>
        <v/>
      </c>
    </row>
    <row r="140">
      <c r="A140" s="31" t="n"/>
      <c r="B140" s="32" t="n"/>
      <c r="C140" s="32" t="n"/>
      <c r="D140" s="33" t="n"/>
      <c r="E140" s="33" t="n"/>
      <c r="F140" s="33" t="n"/>
      <c r="G140" s="34" t="n"/>
      <c r="H140" s="35">
        <f>IF(A140="","",DATE(YEAR(A140),MONTH(A140),1))</f>
        <v/>
      </c>
      <c r="I140" s="35">
        <f>IF(A140="","",IF(G140="",H140,DATE(YEAR(G140),MONTH(G140),1)))</f>
        <v/>
      </c>
      <c r="J140" s="36">
        <f>IF(D140="","",IFERROR(VLOOKUP(D140,'Settings'!$A$18:$B$48,2,FALSE),"Not in categories"))</f>
        <v/>
      </c>
    </row>
    <row r="141">
      <c r="A141" s="31" t="n"/>
      <c r="B141" s="32" t="n"/>
      <c r="C141" s="32" t="n"/>
      <c r="D141" s="33" t="n"/>
      <c r="E141" s="33" t="n"/>
      <c r="F141" s="33" t="n"/>
      <c r="G141" s="34" t="n"/>
      <c r="H141" s="35">
        <f>IF(A141="","",DATE(YEAR(A141),MONTH(A141),1))</f>
        <v/>
      </c>
      <c r="I141" s="35">
        <f>IF(A141="","",IF(G141="",H141,DATE(YEAR(G141),MONTH(G141),1)))</f>
        <v/>
      </c>
      <c r="J141" s="36">
        <f>IF(D141="","",IFERROR(VLOOKUP(D141,'Settings'!$A$18:$B$48,2,FALSE),"Not in categories"))</f>
        <v/>
      </c>
    </row>
    <row r="142">
      <c r="A142" s="31" t="n"/>
      <c r="B142" s="32" t="n"/>
      <c r="C142" s="32" t="n"/>
      <c r="D142" s="33" t="n"/>
      <c r="E142" s="33" t="n"/>
      <c r="F142" s="33" t="n"/>
      <c r="G142" s="34" t="n"/>
      <c r="H142" s="35">
        <f>IF(A142="","",DATE(YEAR(A142),MONTH(A142),1))</f>
        <v/>
      </c>
      <c r="I142" s="35">
        <f>IF(A142="","",IF(G142="",H142,DATE(YEAR(G142),MONTH(G142),1)))</f>
        <v/>
      </c>
      <c r="J142" s="36">
        <f>IF(D142="","",IFERROR(VLOOKUP(D142,'Settings'!$A$18:$B$48,2,FALSE),"Not in categories"))</f>
        <v/>
      </c>
    </row>
    <row r="143">
      <c r="A143" s="31" t="n"/>
      <c r="B143" s="32" t="n"/>
      <c r="C143" s="32" t="n"/>
      <c r="D143" s="33" t="n"/>
      <c r="E143" s="33" t="n"/>
      <c r="F143" s="33" t="n"/>
      <c r="G143" s="34" t="n"/>
      <c r="H143" s="35">
        <f>IF(A143="","",DATE(YEAR(A143),MONTH(A143),1))</f>
        <v/>
      </c>
      <c r="I143" s="35">
        <f>IF(A143="","",IF(G143="",H143,DATE(YEAR(G143),MONTH(G143),1)))</f>
        <v/>
      </c>
      <c r="J143" s="36">
        <f>IF(D143="","",IFERROR(VLOOKUP(D143,'Settings'!$A$18:$B$48,2,FALSE),"Not in categories"))</f>
        <v/>
      </c>
    </row>
    <row r="144">
      <c r="A144" s="31" t="n"/>
      <c r="B144" s="32" t="n"/>
      <c r="C144" s="32" t="n"/>
      <c r="D144" s="33" t="n"/>
      <c r="E144" s="33" t="n"/>
      <c r="F144" s="33" t="n"/>
      <c r="G144" s="34" t="n"/>
      <c r="H144" s="35">
        <f>IF(A144="","",DATE(YEAR(A144),MONTH(A144),1))</f>
        <v/>
      </c>
      <c r="I144" s="35">
        <f>IF(A144="","",IF(G144="",H144,DATE(YEAR(G144),MONTH(G144),1)))</f>
        <v/>
      </c>
      <c r="J144" s="36">
        <f>IF(D144="","",IFERROR(VLOOKUP(D144,'Settings'!$A$18:$B$48,2,FALSE),"Not in categories"))</f>
        <v/>
      </c>
    </row>
    <row r="145">
      <c r="A145" s="31" t="n"/>
      <c r="B145" s="32" t="n"/>
      <c r="C145" s="32" t="n"/>
      <c r="D145" s="33" t="n"/>
      <c r="E145" s="33" t="n"/>
      <c r="F145" s="33" t="n"/>
      <c r="G145" s="34" t="n"/>
      <c r="H145" s="35">
        <f>IF(A145="","",DATE(YEAR(A145),MONTH(A145),1))</f>
        <v/>
      </c>
      <c r="I145" s="35">
        <f>IF(A145="","",IF(G145="",H145,DATE(YEAR(G145),MONTH(G145),1)))</f>
        <v/>
      </c>
      <c r="J145" s="36">
        <f>IF(D145="","",IFERROR(VLOOKUP(D145,'Settings'!$A$18:$B$48,2,FALSE),"Not in categories"))</f>
        <v/>
      </c>
    </row>
    <row r="146">
      <c r="A146" s="31" t="n"/>
      <c r="B146" s="32" t="n"/>
      <c r="C146" s="32" t="n"/>
      <c r="D146" s="33" t="n"/>
      <c r="E146" s="33" t="n"/>
      <c r="F146" s="33" t="n"/>
      <c r="G146" s="34" t="n"/>
      <c r="H146" s="35">
        <f>IF(A146="","",DATE(YEAR(A146),MONTH(A146),1))</f>
        <v/>
      </c>
      <c r="I146" s="35">
        <f>IF(A146="","",IF(G146="",H146,DATE(YEAR(G146),MONTH(G146),1)))</f>
        <v/>
      </c>
      <c r="J146" s="36">
        <f>IF(D146="","",IFERROR(VLOOKUP(D146,'Settings'!$A$18:$B$48,2,FALSE),"Not in categories"))</f>
        <v/>
      </c>
    </row>
    <row r="147">
      <c r="A147" s="31" t="n"/>
      <c r="B147" s="32" t="n"/>
      <c r="C147" s="32" t="n"/>
      <c r="D147" s="33" t="n"/>
      <c r="E147" s="33" t="n"/>
      <c r="F147" s="33" t="n"/>
      <c r="G147" s="34" t="n"/>
      <c r="H147" s="35">
        <f>IF(A147="","",DATE(YEAR(A147),MONTH(A147),1))</f>
        <v/>
      </c>
      <c r="I147" s="35">
        <f>IF(A147="","",IF(G147="",H147,DATE(YEAR(G147),MONTH(G147),1)))</f>
        <v/>
      </c>
      <c r="J147" s="36">
        <f>IF(D147="","",IFERROR(VLOOKUP(D147,'Settings'!$A$18:$B$48,2,FALSE),"Not in categories"))</f>
        <v/>
      </c>
    </row>
    <row r="148">
      <c r="A148" s="31" t="n"/>
      <c r="B148" s="32" t="n"/>
      <c r="C148" s="32" t="n"/>
      <c r="D148" s="33" t="n"/>
      <c r="E148" s="33" t="n"/>
      <c r="F148" s="33" t="n"/>
      <c r="G148" s="34" t="n"/>
      <c r="H148" s="35">
        <f>IF(A148="","",DATE(YEAR(A148),MONTH(A148),1))</f>
        <v/>
      </c>
      <c r="I148" s="35">
        <f>IF(A148="","",IF(G148="",H148,DATE(YEAR(G148),MONTH(G148),1)))</f>
        <v/>
      </c>
      <c r="J148" s="36">
        <f>IF(D148="","",IFERROR(VLOOKUP(D148,'Settings'!$A$18:$B$48,2,FALSE),"Not in categories"))</f>
        <v/>
      </c>
    </row>
    <row r="149">
      <c r="A149" s="31" t="n"/>
      <c r="B149" s="32" t="n"/>
      <c r="C149" s="32" t="n"/>
      <c r="D149" s="33" t="n"/>
      <c r="E149" s="33" t="n"/>
      <c r="F149" s="33" t="n"/>
      <c r="G149" s="34" t="n"/>
      <c r="H149" s="35">
        <f>IF(A149="","",DATE(YEAR(A149),MONTH(A149),1))</f>
        <v/>
      </c>
      <c r="I149" s="35">
        <f>IF(A149="","",IF(G149="",H149,DATE(YEAR(G149),MONTH(G149),1)))</f>
        <v/>
      </c>
      <c r="J149" s="36">
        <f>IF(D149="","",IFERROR(VLOOKUP(D149,'Settings'!$A$18:$B$48,2,FALSE),"Not in categories"))</f>
        <v/>
      </c>
    </row>
    <row r="150">
      <c r="A150" s="31" t="n"/>
      <c r="B150" s="32" t="n"/>
      <c r="C150" s="32" t="n"/>
      <c r="D150" s="33" t="n"/>
      <c r="E150" s="33" t="n"/>
      <c r="F150" s="33" t="n"/>
      <c r="G150" s="34" t="n"/>
      <c r="H150" s="35">
        <f>IF(A150="","",DATE(YEAR(A150),MONTH(A150),1))</f>
        <v/>
      </c>
      <c r="I150" s="35">
        <f>IF(A150="","",IF(G150="",H150,DATE(YEAR(G150),MONTH(G150),1)))</f>
        <v/>
      </c>
      <c r="J150" s="36">
        <f>IF(D150="","",IFERROR(VLOOKUP(D150,'Settings'!$A$18:$B$48,2,FALSE),"Not in categories"))</f>
        <v/>
      </c>
    </row>
    <row r="151">
      <c r="A151" s="31" t="n"/>
      <c r="B151" s="32" t="n"/>
      <c r="C151" s="32" t="n"/>
      <c r="D151" s="33" t="n"/>
      <c r="E151" s="33" t="n"/>
      <c r="F151" s="33" t="n"/>
      <c r="G151" s="34" t="n"/>
      <c r="H151" s="35">
        <f>IF(A151="","",DATE(YEAR(A151),MONTH(A151),1))</f>
        <v/>
      </c>
      <c r="I151" s="35">
        <f>IF(A151="","",IF(G151="",H151,DATE(YEAR(G151),MONTH(G151),1)))</f>
        <v/>
      </c>
      <c r="J151" s="36">
        <f>IF(D151="","",IFERROR(VLOOKUP(D151,'Settings'!$A$18:$B$48,2,FALSE),"Not in categories"))</f>
        <v/>
      </c>
    </row>
    <row r="152">
      <c r="A152" s="31" t="n"/>
      <c r="B152" s="32" t="n"/>
      <c r="C152" s="32" t="n"/>
      <c r="D152" s="33" t="n"/>
      <c r="E152" s="33" t="n"/>
      <c r="F152" s="33" t="n"/>
      <c r="G152" s="34" t="n"/>
      <c r="H152" s="35">
        <f>IF(A152="","",DATE(YEAR(A152),MONTH(A152),1))</f>
        <v/>
      </c>
      <c r="I152" s="35">
        <f>IF(A152="","",IF(G152="",H152,DATE(YEAR(G152),MONTH(G152),1)))</f>
        <v/>
      </c>
      <c r="J152" s="36">
        <f>IF(D152="","",IFERROR(VLOOKUP(D152,'Settings'!$A$18:$B$48,2,FALSE),"Not in categories"))</f>
        <v/>
      </c>
    </row>
    <row r="153">
      <c r="A153" s="31" t="n"/>
      <c r="B153" s="32" t="n"/>
      <c r="C153" s="32" t="n"/>
      <c r="D153" s="33" t="n"/>
      <c r="E153" s="33" t="n"/>
      <c r="F153" s="33" t="n"/>
      <c r="G153" s="34" t="n"/>
      <c r="H153" s="35">
        <f>IF(A153="","",DATE(YEAR(A153),MONTH(A153),1))</f>
        <v/>
      </c>
      <c r="I153" s="35">
        <f>IF(A153="","",IF(G153="",H153,DATE(YEAR(G153),MONTH(G153),1)))</f>
        <v/>
      </c>
      <c r="J153" s="36">
        <f>IF(D153="","",IFERROR(VLOOKUP(D153,'Settings'!$A$18:$B$48,2,FALSE),"Not in categories"))</f>
        <v/>
      </c>
    </row>
    <row r="154">
      <c r="A154" s="31" t="n"/>
      <c r="B154" s="32" t="n"/>
      <c r="C154" s="32" t="n"/>
      <c r="D154" s="33" t="n"/>
      <c r="E154" s="33" t="n"/>
      <c r="F154" s="33" t="n"/>
      <c r="G154" s="34" t="n"/>
      <c r="H154" s="35">
        <f>IF(A154="","",DATE(YEAR(A154),MONTH(A154),1))</f>
        <v/>
      </c>
      <c r="I154" s="35">
        <f>IF(A154="","",IF(G154="",H154,DATE(YEAR(G154),MONTH(G154),1)))</f>
        <v/>
      </c>
      <c r="J154" s="36">
        <f>IF(D154="","",IFERROR(VLOOKUP(D154,'Settings'!$A$18:$B$48,2,FALSE),"Not in categories"))</f>
        <v/>
      </c>
    </row>
    <row r="155">
      <c r="A155" s="31" t="n"/>
      <c r="B155" s="32" t="n"/>
      <c r="C155" s="32" t="n"/>
      <c r="D155" s="33" t="n"/>
      <c r="E155" s="33" t="n"/>
      <c r="F155" s="33" t="n"/>
      <c r="G155" s="34" t="n"/>
      <c r="H155" s="35">
        <f>IF(A155="","",DATE(YEAR(A155),MONTH(A155),1))</f>
        <v/>
      </c>
      <c r="I155" s="35">
        <f>IF(A155="","",IF(G155="",H155,DATE(YEAR(G155),MONTH(G155),1)))</f>
        <v/>
      </c>
      <c r="J155" s="36">
        <f>IF(D155="","",IFERROR(VLOOKUP(D155,'Settings'!$A$18:$B$48,2,FALSE),"Not in categories"))</f>
        <v/>
      </c>
    </row>
    <row r="156">
      <c r="A156" s="31" t="n"/>
      <c r="B156" s="32" t="n"/>
      <c r="C156" s="32" t="n"/>
      <c r="D156" s="33" t="n"/>
      <c r="E156" s="33" t="n"/>
      <c r="F156" s="33" t="n"/>
      <c r="G156" s="34" t="n"/>
      <c r="H156" s="35">
        <f>IF(A156="","",DATE(YEAR(A156),MONTH(A156),1))</f>
        <v/>
      </c>
      <c r="I156" s="35">
        <f>IF(A156="","",IF(G156="",H156,DATE(YEAR(G156),MONTH(G156),1)))</f>
        <v/>
      </c>
      <c r="J156" s="36">
        <f>IF(D156="","",IFERROR(VLOOKUP(D156,'Settings'!$A$18:$B$48,2,FALSE),"Not in categories"))</f>
        <v/>
      </c>
    </row>
    <row r="157">
      <c r="A157" s="31" t="n"/>
      <c r="B157" s="32" t="n"/>
      <c r="C157" s="32" t="n"/>
      <c r="D157" s="33" t="n"/>
      <c r="E157" s="33" t="n"/>
      <c r="F157" s="33" t="n"/>
      <c r="G157" s="34" t="n"/>
      <c r="H157" s="35">
        <f>IF(A157="","",DATE(YEAR(A157),MONTH(A157),1))</f>
        <v/>
      </c>
      <c r="I157" s="35">
        <f>IF(A157="","",IF(G157="",H157,DATE(YEAR(G157),MONTH(G157),1)))</f>
        <v/>
      </c>
      <c r="J157" s="36">
        <f>IF(D157="","",IFERROR(VLOOKUP(D157,'Settings'!$A$18:$B$48,2,FALSE),"Not in categories"))</f>
        <v/>
      </c>
    </row>
    <row r="158">
      <c r="A158" s="31" t="n"/>
      <c r="B158" s="32" t="n"/>
      <c r="C158" s="32" t="n"/>
      <c r="D158" s="33" t="n"/>
      <c r="E158" s="33" t="n"/>
      <c r="F158" s="33" t="n"/>
      <c r="G158" s="34" t="n"/>
      <c r="H158" s="35">
        <f>IF(A158="","",DATE(YEAR(A158),MONTH(A158),1))</f>
        <v/>
      </c>
      <c r="I158" s="35">
        <f>IF(A158="","",IF(G158="",H158,DATE(YEAR(G158),MONTH(G158),1)))</f>
        <v/>
      </c>
      <c r="J158" s="36">
        <f>IF(D158="","",IFERROR(VLOOKUP(D158,'Settings'!$A$18:$B$48,2,FALSE),"Not in categories"))</f>
        <v/>
      </c>
    </row>
    <row r="159">
      <c r="A159" s="31" t="n"/>
      <c r="B159" s="32" t="n"/>
      <c r="C159" s="32" t="n"/>
      <c r="D159" s="33" t="n"/>
      <c r="E159" s="33" t="n"/>
      <c r="F159" s="33" t="n"/>
      <c r="G159" s="34" t="n"/>
      <c r="H159" s="35">
        <f>IF(A159="","",DATE(YEAR(A159),MONTH(A159),1))</f>
        <v/>
      </c>
      <c r="I159" s="35">
        <f>IF(A159="","",IF(G159="",H159,DATE(YEAR(G159),MONTH(G159),1)))</f>
        <v/>
      </c>
      <c r="J159" s="36">
        <f>IF(D159="","",IFERROR(VLOOKUP(D159,'Settings'!$A$18:$B$48,2,FALSE),"Not in categories"))</f>
        <v/>
      </c>
    </row>
    <row r="160">
      <c r="A160" s="31" t="n"/>
      <c r="B160" s="32" t="n"/>
      <c r="C160" s="32" t="n"/>
      <c r="D160" s="33" t="n"/>
      <c r="E160" s="33" t="n"/>
      <c r="F160" s="33" t="n"/>
      <c r="G160" s="34" t="n"/>
      <c r="H160" s="35">
        <f>IF(A160="","",DATE(YEAR(A160),MONTH(A160),1))</f>
        <v/>
      </c>
      <c r="I160" s="35">
        <f>IF(A160="","",IF(G160="",H160,DATE(YEAR(G160),MONTH(G160),1)))</f>
        <v/>
      </c>
      <c r="J160" s="36">
        <f>IF(D160="","",IFERROR(VLOOKUP(D160,'Settings'!$A$18:$B$48,2,FALSE),"Not in categories"))</f>
        <v/>
      </c>
    </row>
    <row r="161">
      <c r="A161" s="31" t="n"/>
      <c r="B161" s="32" t="n"/>
      <c r="C161" s="32" t="n"/>
      <c r="D161" s="33" t="n"/>
      <c r="E161" s="33" t="n"/>
      <c r="F161" s="33" t="n"/>
      <c r="G161" s="34" t="n"/>
      <c r="H161" s="35">
        <f>IF(A161="","",DATE(YEAR(A161),MONTH(A161),1))</f>
        <v/>
      </c>
      <c r="I161" s="35">
        <f>IF(A161="","",IF(G161="",H161,DATE(YEAR(G161),MONTH(G161),1)))</f>
        <v/>
      </c>
      <c r="J161" s="36">
        <f>IF(D161="","",IFERROR(VLOOKUP(D161,'Settings'!$A$18:$B$48,2,FALSE),"Not in categories"))</f>
        <v/>
      </c>
    </row>
    <row r="162">
      <c r="A162" s="31" t="n"/>
      <c r="B162" s="32" t="n"/>
      <c r="C162" s="32" t="n"/>
      <c r="D162" s="33" t="n"/>
      <c r="E162" s="33" t="n"/>
      <c r="F162" s="33" t="n"/>
      <c r="G162" s="34" t="n"/>
      <c r="H162" s="35">
        <f>IF(A162="","",DATE(YEAR(A162),MONTH(A162),1))</f>
        <v/>
      </c>
      <c r="I162" s="35">
        <f>IF(A162="","",IF(G162="",H162,DATE(YEAR(G162),MONTH(G162),1)))</f>
        <v/>
      </c>
      <c r="J162" s="36">
        <f>IF(D162="","",IFERROR(VLOOKUP(D162,'Settings'!$A$18:$B$48,2,FALSE),"Not in categories"))</f>
        <v/>
      </c>
    </row>
    <row r="163">
      <c r="A163" s="31" t="n"/>
      <c r="B163" s="32" t="n"/>
      <c r="C163" s="32" t="n"/>
      <c r="D163" s="33" t="n"/>
      <c r="E163" s="33" t="n"/>
      <c r="F163" s="33" t="n"/>
      <c r="G163" s="34" t="n"/>
      <c r="H163" s="35">
        <f>IF(A163="","",DATE(YEAR(A163),MONTH(A163),1))</f>
        <v/>
      </c>
      <c r="I163" s="35">
        <f>IF(A163="","",IF(G163="",H163,DATE(YEAR(G163),MONTH(G163),1)))</f>
        <v/>
      </c>
      <c r="J163" s="36">
        <f>IF(D163="","",IFERROR(VLOOKUP(D163,'Settings'!$A$18:$B$48,2,FALSE),"Not in categories"))</f>
        <v/>
      </c>
    </row>
    <row r="164">
      <c r="A164" s="31" t="n"/>
      <c r="B164" s="32" t="n"/>
      <c r="C164" s="32" t="n"/>
      <c r="D164" s="33" t="n"/>
      <c r="E164" s="33" t="n"/>
      <c r="F164" s="33" t="n"/>
      <c r="G164" s="34" t="n"/>
      <c r="H164" s="35">
        <f>IF(A164="","",DATE(YEAR(A164),MONTH(A164),1))</f>
        <v/>
      </c>
      <c r="I164" s="35">
        <f>IF(A164="","",IF(G164="",H164,DATE(YEAR(G164),MONTH(G164),1)))</f>
        <v/>
      </c>
      <c r="J164" s="36">
        <f>IF(D164="","",IFERROR(VLOOKUP(D164,'Settings'!$A$18:$B$48,2,FALSE),"Not in categories"))</f>
        <v/>
      </c>
    </row>
    <row r="165">
      <c r="A165" s="31" t="n"/>
      <c r="B165" s="32" t="n"/>
      <c r="C165" s="32" t="n"/>
      <c r="D165" s="33" t="n"/>
      <c r="E165" s="33" t="n"/>
      <c r="F165" s="33" t="n"/>
      <c r="G165" s="34" t="n"/>
      <c r="H165" s="35">
        <f>IF(A165="","",DATE(YEAR(A165),MONTH(A165),1))</f>
        <v/>
      </c>
      <c r="I165" s="35">
        <f>IF(A165="","",IF(G165="",H165,DATE(YEAR(G165),MONTH(G165),1)))</f>
        <v/>
      </c>
      <c r="J165" s="36">
        <f>IF(D165="","",IFERROR(VLOOKUP(D165,'Settings'!$A$18:$B$48,2,FALSE),"Not in categories"))</f>
        <v/>
      </c>
    </row>
    <row r="166">
      <c r="A166" s="31" t="n"/>
      <c r="B166" s="32" t="n"/>
      <c r="C166" s="32" t="n"/>
      <c r="D166" s="33" t="n"/>
      <c r="E166" s="33" t="n"/>
      <c r="F166" s="33" t="n"/>
      <c r="G166" s="34" t="n"/>
      <c r="H166" s="35">
        <f>IF(A166="","",DATE(YEAR(A166),MONTH(A166),1))</f>
        <v/>
      </c>
      <c r="I166" s="35">
        <f>IF(A166="","",IF(G166="",H166,DATE(YEAR(G166),MONTH(G166),1)))</f>
        <v/>
      </c>
      <c r="J166" s="36">
        <f>IF(D166="","",IFERROR(VLOOKUP(D166,'Settings'!$A$18:$B$48,2,FALSE),"Not in categories"))</f>
        <v/>
      </c>
    </row>
    <row r="167">
      <c r="A167" s="31" t="n"/>
      <c r="B167" s="32" t="n"/>
      <c r="C167" s="32" t="n"/>
      <c r="D167" s="33" t="n"/>
      <c r="E167" s="33" t="n"/>
      <c r="F167" s="33" t="n"/>
      <c r="G167" s="34" t="n"/>
      <c r="H167" s="35">
        <f>IF(A167="","",DATE(YEAR(A167),MONTH(A167),1))</f>
        <v/>
      </c>
      <c r="I167" s="35">
        <f>IF(A167="","",IF(G167="",H167,DATE(YEAR(G167),MONTH(G167),1)))</f>
        <v/>
      </c>
      <c r="J167" s="36">
        <f>IF(D167="","",IFERROR(VLOOKUP(D167,'Settings'!$A$18:$B$48,2,FALSE),"Not in categories"))</f>
        <v/>
      </c>
    </row>
    <row r="168">
      <c r="A168" s="31" t="n"/>
      <c r="B168" s="32" t="n"/>
      <c r="C168" s="32" t="n"/>
      <c r="D168" s="33" t="n"/>
      <c r="E168" s="33" t="n"/>
      <c r="F168" s="33" t="n"/>
      <c r="G168" s="34" t="n"/>
      <c r="H168" s="35">
        <f>IF(A168="","",DATE(YEAR(A168),MONTH(A168),1))</f>
        <v/>
      </c>
      <c r="I168" s="35">
        <f>IF(A168="","",IF(G168="",H168,DATE(YEAR(G168),MONTH(G168),1)))</f>
        <v/>
      </c>
      <c r="J168" s="36">
        <f>IF(D168="","",IFERROR(VLOOKUP(D168,'Settings'!$A$18:$B$48,2,FALSE),"Not in categories"))</f>
        <v/>
      </c>
    </row>
    <row r="169">
      <c r="A169" s="31" t="n"/>
      <c r="B169" s="32" t="n"/>
      <c r="C169" s="32" t="n"/>
      <c r="D169" s="33" t="n"/>
      <c r="E169" s="33" t="n"/>
      <c r="F169" s="33" t="n"/>
      <c r="G169" s="34" t="n"/>
      <c r="H169" s="35">
        <f>IF(A169="","",DATE(YEAR(A169),MONTH(A169),1))</f>
        <v/>
      </c>
      <c r="I169" s="35">
        <f>IF(A169="","",IF(G169="",H169,DATE(YEAR(G169),MONTH(G169),1)))</f>
        <v/>
      </c>
      <c r="J169" s="36">
        <f>IF(D169="","",IFERROR(VLOOKUP(D169,'Settings'!$A$18:$B$48,2,FALSE),"Not in categories"))</f>
        <v/>
      </c>
    </row>
    <row r="170">
      <c r="A170" s="31" t="n"/>
      <c r="B170" s="32" t="n"/>
      <c r="C170" s="32" t="n"/>
      <c r="D170" s="33" t="n"/>
      <c r="E170" s="33" t="n"/>
      <c r="F170" s="33" t="n"/>
      <c r="G170" s="34" t="n"/>
      <c r="H170" s="35">
        <f>IF(A170="","",DATE(YEAR(A170),MONTH(A170),1))</f>
        <v/>
      </c>
      <c r="I170" s="35">
        <f>IF(A170="","",IF(G170="",H170,DATE(YEAR(G170),MONTH(G170),1)))</f>
        <v/>
      </c>
      <c r="J170" s="36">
        <f>IF(D170="","",IFERROR(VLOOKUP(D170,'Settings'!$A$18:$B$48,2,FALSE),"Not in categories"))</f>
        <v/>
      </c>
    </row>
    <row r="171">
      <c r="A171" s="31" t="n"/>
      <c r="B171" s="32" t="n"/>
      <c r="C171" s="32" t="n"/>
      <c r="D171" s="33" t="n"/>
      <c r="E171" s="33" t="n"/>
      <c r="F171" s="33" t="n"/>
      <c r="G171" s="34" t="n"/>
      <c r="H171" s="35">
        <f>IF(A171="","",DATE(YEAR(A171),MONTH(A171),1))</f>
        <v/>
      </c>
      <c r="I171" s="35">
        <f>IF(A171="","",IF(G171="",H171,DATE(YEAR(G171),MONTH(G171),1)))</f>
        <v/>
      </c>
      <c r="J171" s="36">
        <f>IF(D171="","",IFERROR(VLOOKUP(D171,'Settings'!$A$18:$B$48,2,FALSE),"Not in categories"))</f>
        <v/>
      </c>
    </row>
    <row r="172">
      <c r="A172" s="31" t="n"/>
      <c r="B172" s="32" t="n"/>
      <c r="C172" s="32" t="n"/>
      <c r="D172" s="33" t="n"/>
      <c r="E172" s="33" t="n"/>
      <c r="F172" s="33" t="n"/>
      <c r="G172" s="34" t="n"/>
      <c r="H172" s="35">
        <f>IF(A172="","",DATE(YEAR(A172),MONTH(A172),1))</f>
        <v/>
      </c>
      <c r="I172" s="35">
        <f>IF(A172="","",IF(G172="",H172,DATE(YEAR(G172),MONTH(G172),1)))</f>
        <v/>
      </c>
      <c r="J172" s="36">
        <f>IF(D172="","",IFERROR(VLOOKUP(D172,'Settings'!$A$18:$B$48,2,FALSE),"Not in categories"))</f>
        <v/>
      </c>
    </row>
    <row r="173">
      <c r="A173" s="31" t="n"/>
      <c r="B173" s="32" t="n"/>
      <c r="C173" s="32" t="n"/>
      <c r="D173" s="33" t="n"/>
      <c r="E173" s="33" t="n"/>
      <c r="F173" s="33" t="n"/>
      <c r="G173" s="34" t="n"/>
      <c r="H173" s="35">
        <f>IF(A173="","",DATE(YEAR(A173),MONTH(A173),1))</f>
        <v/>
      </c>
      <c r="I173" s="35">
        <f>IF(A173="","",IF(G173="",H173,DATE(YEAR(G173),MONTH(G173),1)))</f>
        <v/>
      </c>
      <c r="J173" s="36">
        <f>IF(D173="","",IFERROR(VLOOKUP(D173,'Settings'!$A$18:$B$48,2,FALSE),"Not in categories"))</f>
        <v/>
      </c>
    </row>
    <row r="174">
      <c r="A174" s="31" t="n"/>
      <c r="B174" s="32" t="n"/>
      <c r="C174" s="32" t="n"/>
      <c r="D174" s="33" t="n"/>
      <c r="E174" s="33" t="n"/>
      <c r="F174" s="33" t="n"/>
      <c r="G174" s="34" t="n"/>
      <c r="H174" s="35">
        <f>IF(A174="","",DATE(YEAR(A174),MONTH(A174),1))</f>
        <v/>
      </c>
      <c r="I174" s="35">
        <f>IF(A174="","",IF(G174="",H174,DATE(YEAR(G174),MONTH(G174),1)))</f>
        <v/>
      </c>
      <c r="J174" s="36">
        <f>IF(D174="","",IFERROR(VLOOKUP(D174,'Settings'!$A$18:$B$48,2,FALSE),"Not in categories"))</f>
        <v/>
      </c>
    </row>
    <row r="175">
      <c r="A175" s="31" t="n"/>
      <c r="B175" s="32" t="n"/>
      <c r="C175" s="32" t="n"/>
      <c r="D175" s="33" t="n"/>
      <c r="E175" s="33" t="n"/>
      <c r="F175" s="33" t="n"/>
      <c r="G175" s="34" t="n"/>
      <c r="H175" s="35">
        <f>IF(A175="","",DATE(YEAR(A175),MONTH(A175),1))</f>
        <v/>
      </c>
      <c r="I175" s="35">
        <f>IF(A175="","",IF(G175="",H175,DATE(YEAR(G175),MONTH(G175),1)))</f>
        <v/>
      </c>
      <c r="J175" s="36">
        <f>IF(D175="","",IFERROR(VLOOKUP(D175,'Settings'!$A$18:$B$48,2,FALSE),"Not in categories"))</f>
        <v/>
      </c>
    </row>
    <row r="176">
      <c r="A176" s="31" t="n"/>
      <c r="B176" s="32" t="n"/>
      <c r="C176" s="32" t="n"/>
      <c r="D176" s="33" t="n"/>
      <c r="E176" s="33" t="n"/>
      <c r="F176" s="33" t="n"/>
      <c r="G176" s="34" t="n"/>
      <c r="H176" s="35">
        <f>IF(A176="","",DATE(YEAR(A176),MONTH(A176),1))</f>
        <v/>
      </c>
      <c r="I176" s="35">
        <f>IF(A176="","",IF(G176="",H176,DATE(YEAR(G176),MONTH(G176),1)))</f>
        <v/>
      </c>
      <c r="J176" s="36">
        <f>IF(D176="","",IFERROR(VLOOKUP(D176,'Settings'!$A$18:$B$48,2,FALSE),"Not in categories"))</f>
        <v/>
      </c>
    </row>
    <row r="177">
      <c r="A177" s="31" t="n"/>
      <c r="B177" s="32" t="n"/>
      <c r="C177" s="32" t="n"/>
      <c r="D177" s="33" t="n"/>
      <c r="E177" s="33" t="n"/>
      <c r="F177" s="33" t="n"/>
      <c r="G177" s="34" t="n"/>
      <c r="H177" s="35">
        <f>IF(A177="","",DATE(YEAR(A177),MONTH(A177),1))</f>
        <v/>
      </c>
      <c r="I177" s="35">
        <f>IF(A177="","",IF(G177="",H177,DATE(YEAR(G177),MONTH(G177),1)))</f>
        <v/>
      </c>
      <c r="J177" s="36">
        <f>IF(D177="","",IFERROR(VLOOKUP(D177,'Settings'!$A$18:$B$48,2,FALSE),"Not in categories"))</f>
        <v/>
      </c>
    </row>
    <row r="178">
      <c r="A178" s="31" t="n"/>
      <c r="B178" s="32" t="n"/>
      <c r="C178" s="32" t="n"/>
      <c r="D178" s="33" t="n"/>
      <c r="E178" s="33" t="n"/>
      <c r="F178" s="33" t="n"/>
      <c r="G178" s="34" t="n"/>
      <c r="H178" s="35">
        <f>IF(A178="","",DATE(YEAR(A178),MONTH(A178),1))</f>
        <v/>
      </c>
      <c r="I178" s="35">
        <f>IF(A178="","",IF(G178="",H178,DATE(YEAR(G178),MONTH(G178),1)))</f>
        <v/>
      </c>
      <c r="J178" s="36">
        <f>IF(D178="","",IFERROR(VLOOKUP(D178,'Settings'!$A$18:$B$48,2,FALSE),"Not in categories"))</f>
        <v/>
      </c>
    </row>
    <row r="179">
      <c r="A179" s="31" t="n"/>
      <c r="B179" s="32" t="n"/>
      <c r="C179" s="32" t="n"/>
      <c r="D179" s="33" t="n"/>
      <c r="E179" s="33" t="n"/>
      <c r="F179" s="33" t="n"/>
      <c r="G179" s="34" t="n"/>
      <c r="H179" s="35">
        <f>IF(A179="","",DATE(YEAR(A179),MONTH(A179),1))</f>
        <v/>
      </c>
      <c r="I179" s="35">
        <f>IF(A179="","",IF(G179="",H179,DATE(YEAR(G179),MONTH(G179),1)))</f>
        <v/>
      </c>
      <c r="J179" s="36">
        <f>IF(D179="","",IFERROR(VLOOKUP(D179,'Settings'!$A$18:$B$48,2,FALSE),"Not in categories"))</f>
        <v/>
      </c>
    </row>
    <row r="180">
      <c r="A180" s="31" t="n"/>
      <c r="B180" s="32" t="n"/>
      <c r="C180" s="32" t="n"/>
      <c r="D180" s="33" t="n"/>
      <c r="E180" s="33" t="n"/>
      <c r="F180" s="33" t="n"/>
      <c r="G180" s="34" t="n"/>
      <c r="H180" s="35">
        <f>IF(A180="","",DATE(YEAR(A180),MONTH(A180),1))</f>
        <v/>
      </c>
      <c r="I180" s="35">
        <f>IF(A180="","",IF(G180="",H180,DATE(YEAR(G180),MONTH(G180),1)))</f>
        <v/>
      </c>
      <c r="J180" s="36">
        <f>IF(D180="","",IFERROR(VLOOKUP(D180,'Settings'!$A$18:$B$48,2,FALSE),"Not in categories"))</f>
        <v/>
      </c>
    </row>
    <row r="181">
      <c r="A181" s="31" t="n"/>
      <c r="B181" s="32" t="n"/>
      <c r="C181" s="32" t="n"/>
      <c r="D181" s="33" t="n"/>
      <c r="E181" s="33" t="n"/>
      <c r="F181" s="33" t="n"/>
      <c r="G181" s="34" t="n"/>
      <c r="H181" s="35">
        <f>IF(A181="","",DATE(YEAR(A181),MONTH(A181),1))</f>
        <v/>
      </c>
      <c r="I181" s="35">
        <f>IF(A181="","",IF(G181="",H181,DATE(YEAR(G181),MONTH(G181),1)))</f>
        <v/>
      </c>
      <c r="J181" s="36">
        <f>IF(D181="","",IFERROR(VLOOKUP(D181,'Settings'!$A$18:$B$48,2,FALSE),"Not in categories"))</f>
        <v/>
      </c>
    </row>
    <row r="182">
      <c r="A182" s="31" t="n"/>
      <c r="B182" s="32" t="n"/>
      <c r="C182" s="32" t="n"/>
      <c r="D182" s="33" t="n"/>
      <c r="E182" s="33" t="n"/>
      <c r="F182" s="33" t="n"/>
      <c r="G182" s="34" t="n"/>
      <c r="H182" s="35">
        <f>IF(A182="","",DATE(YEAR(A182),MONTH(A182),1))</f>
        <v/>
      </c>
      <c r="I182" s="35">
        <f>IF(A182="","",IF(G182="",H182,DATE(YEAR(G182),MONTH(G182),1)))</f>
        <v/>
      </c>
      <c r="J182" s="36">
        <f>IF(D182="","",IFERROR(VLOOKUP(D182,'Settings'!$A$18:$B$48,2,FALSE),"Not in categories"))</f>
        <v/>
      </c>
    </row>
    <row r="183">
      <c r="A183" s="31" t="n"/>
      <c r="B183" s="32" t="n"/>
      <c r="C183" s="32" t="n"/>
      <c r="D183" s="33" t="n"/>
      <c r="E183" s="33" t="n"/>
      <c r="F183" s="33" t="n"/>
      <c r="G183" s="34" t="n"/>
      <c r="H183" s="35">
        <f>IF(A183="","",DATE(YEAR(A183),MONTH(A183),1))</f>
        <v/>
      </c>
      <c r="I183" s="35">
        <f>IF(A183="","",IF(G183="",H183,DATE(YEAR(G183),MONTH(G183),1)))</f>
        <v/>
      </c>
      <c r="J183" s="36">
        <f>IF(D183="","",IFERROR(VLOOKUP(D183,'Settings'!$A$18:$B$48,2,FALSE),"Not in categories"))</f>
        <v/>
      </c>
    </row>
    <row r="184">
      <c r="A184" s="31" t="n"/>
      <c r="B184" s="32" t="n"/>
      <c r="C184" s="32" t="n"/>
      <c r="D184" s="33" t="n"/>
      <c r="E184" s="33" t="n"/>
      <c r="F184" s="33" t="n"/>
      <c r="G184" s="34" t="n"/>
      <c r="H184" s="35">
        <f>IF(A184="","",DATE(YEAR(A184),MONTH(A184),1))</f>
        <v/>
      </c>
      <c r="I184" s="35">
        <f>IF(A184="","",IF(G184="",H184,DATE(YEAR(G184),MONTH(G184),1)))</f>
        <v/>
      </c>
      <c r="J184" s="36">
        <f>IF(D184="","",IFERROR(VLOOKUP(D184,'Settings'!$A$18:$B$48,2,FALSE),"Not in categories"))</f>
        <v/>
      </c>
    </row>
    <row r="185">
      <c r="A185" s="31" t="n"/>
      <c r="B185" s="32" t="n"/>
      <c r="C185" s="32" t="n"/>
      <c r="D185" s="33" t="n"/>
      <c r="E185" s="33" t="n"/>
      <c r="F185" s="33" t="n"/>
      <c r="G185" s="34" t="n"/>
      <c r="H185" s="35">
        <f>IF(A185="","",DATE(YEAR(A185),MONTH(A185),1))</f>
        <v/>
      </c>
      <c r="I185" s="35">
        <f>IF(A185="","",IF(G185="",H185,DATE(YEAR(G185),MONTH(G185),1)))</f>
        <v/>
      </c>
      <c r="J185" s="36">
        <f>IF(D185="","",IFERROR(VLOOKUP(D185,'Settings'!$A$18:$B$48,2,FALSE),"Not in categories"))</f>
        <v/>
      </c>
    </row>
    <row r="186">
      <c r="A186" s="31" t="n"/>
      <c r="B186" s="32" t="n"/>
      <c r="C186" s="32" t="n"/>
      <c r="D186" s="33" t="n"/>
      <c r="E186" s="33" t="n"/>
      <c r="F186" s="33" t="n"/>
      <c r="G186" s="34" t="n"/>
      <c r="H186" s="35">
        <f>IF(A186="","",DATE(YEAR(A186),MONTH(A186),1))</f>
        <v/>
      </c>
      <c r="I186" s="35">
        <f>IF(A186="","",IF(G186="",H186,DATE(YEAR(G186),MONTH(G186),1)))</f>
        <v/>
      </c>
      <c r="J186" s="36">
        <f>IF(D186="","",IFERROR(VLOOKUP(D186,'Settings'!$A$18:$B$48,2,FALSE),"Not in categories"))</f>
        <v/>
      </c>
    </row>
    <row r="187">
      <c r="A187" s="31" t="n"/>
      <c r="B187" s="32" t="n"/>
      <c r="C187" s="32" t="n"/>
      <c r="D187" s="33" t="n"/>
      <c r="E187" s="33" t="n"/>
      <c r="F187" s="33" t="n"/>
      <c r="G187" s="34" t="n"/>
      <c r="H187" s="35">
        <f>IF(A187="","",DATE(YEAR(A187),MONTH(A187),1))</f>
        <v/>
      </c>
      <c r="I187" s="35">
        <f>IF(A187="","",IF(G187="",H187,DATE(YEAR(G187),MONTH(G187),1)))</f>
        <v/>
      </c>
      <c r="J187" s="36">
        <f>IF(D187="","",IFERROR(VLOOKUP(D187,'Settings'!$A$18:$B$48,2,FALSE),"Not in categories"))</f>
        <v/>
      </c>
    </row>
    <row r="188">
      <c r="A188" s="31" t="n"/>
      <c r="B188" s="32" t="n"/>
      <c r="C188" s="32" t="n"/>
      <c r="D188" s="33" t="n"/>
      <c r="E188" s="33" t="n"/>
      <c r="F188" s="33" t="n"/>
      <c r="G188" s="34" t="n"/>
      <c r="H188" s="35">
        <f>IF(A188="","",DATE(YEAR(A188),MONTH(A188),1))</f>
        <v/>
      </c>
      <c r="I188" s="35">
        <f>IF(A188="","",IF(G188="",H188,DATE(YEAR(G188),MONTH(G188),1)))</f>
        <v/>
      </c>
      <c r="J188" s="36">
        <f>IF(D188="","",IFERROR(VLOOKUP(D188,'Settings'!$A$18:$B$48,2,FALSE),"Not in categories"))</f>
        <v/>
      </c>
    </row>
    <row r="189">
      <c r="A189" s="31" t="n"/>
      <c r="B189" s="32" t="n"/>
      <c r="C189" s="32" t="n"/>
      <c r="D189" s="33" t="n"/>
      <c r="E189" s="33" t="n"/>
      <c r="F189" s="33" t="n"/>
      <c r="G189" s="34" t="n"/>
      <c r="H189" s="35">
        <f>IF(A189="","",DATE(YEAR(A189),MONTH(A189),1))</f>
        <v/>
      </c>
      <c r="I189" s="35">
        <f>IF(A189="","",IF(G189="",H189,DATE(YEAR(G189),MONTH(G189),1)))</f>
        <v/>
      </c>
      <c r="J189" s="36">
        <f>IF(D189="","",IFERROR(VLOOKUP(D189,'Settings'!$A$18:$B$48,2,FALSE),"Not in categories"))</f>
        <v/>
      </c>
    </row>
    <row r="190">
      <c r="A190" s="31" t="n"/>
      <c r="B190" s="32" t="n"/>
      <c r="C190" s="32" t="n"/>
      <c r="D190" s="33" t="n"/>
      <c r="E190" s="33" t="n"/>
      <c r="F190" s="33" t="n"/>
      <c r="G190" s="34" t="n"/>
      <c r="H190" s="35">
        <f>IF(A190="","",DATE(YEAR(A190),MONTH(A190),1))</f>
        <v/>
      </c>
      <c r="I190" s="35">
        <f>IF(A190="","",IF(G190="",H190,DATE(YEAR(G190),MONTH(G190),1)))</f>
        <v/>
      </c>
      <c r="J190" s="36">
        <f>IF(D190="","",IFERROR(VLOOKUP(D190,'Settings'!$A$18:$B$48,2,FALSE),"Not in categories"))</f>
        <v/>
      </c>
    </row>
    <row r="191">
      <c r="A191" s="31" t="n"/>
      <c r="B191" s="32" t="n"/>
      <c r="C191" s="32" t="n"/>
      <c r="D191" s="33" t="n"/>
      <c r="E191" s="33" t="n"/>
      <c r="F191" s="33" t="n"/>
      <c r="G191" s="34" t="n"/>
      <c r="H191" s="35">
        <f>IF(A191="","",DATE(YEAR(A191),MONTH(A191),1))</f>
        <v/>
      </c>
      <c r="I191" s="35">
        <f>IF(A191="","",IF(G191="",H191,DATE(YEAR(G191),MONTH(G191),1)))</f>
        <v/>
      </c>
      <c r="J191" s="36">
        <f>IF(D191="","",IFERROR(VLOOKUP(D191,'Settings'!$A$18:$B$48,2,FALSE),"Not in categories"))</f>
        <v/>
      </c>
    </row>
    <row r="192">
      <c r="A192" s="31" t="n"/>
      <c r="B192" s="32" t="n"/>
      <c r="C192" s="32" t="n"/>
      <c r="D192" s="33" t="n"/>
      <c r="E192" s="33" t="n"/>
      <c r="F192" s="33" t="n"/>
      <c r="G192" s="34" t="n"/>
      <c r="H192" s="35">
        <f>IF(A192="","",DATE(YEAR(A192),MONTH(A192),1))</f>
        <v/>
      </c>
      <c r="I192" s="35">
        <f>IF(A192="","",IF(G192="",H192,DATE(YEAR(G192),MONTH(G192),1)))</f>
        <v/>
      </c>
      <c r="J192" s="36">
        <f>IF(D192="","",IFERROR(VLOOKUP(D192,'Settings'!$A$18:$B$48,2,FALSE),"Not in categories"))</f>
        <v/>
      </c>
    </row>
    <row r="193">
      <c r="A193" s="31" t="n"/>
      <c r="B193" s="32" t="n"/>
      <c r="C193" s="32" t="n"/>
      <c r="D193" s="33" t="n"/>
      <c r="E193" s="33" t="n"/>
      <c r="F193" s="33" t="n"/>
      <c r="G193" s="34" t="n"/>
      <c r="H193" s="35">
        <f>IF(A193="","",DATE(YEAR(A193),MONTH(A193),1))</f>
        <v/>
      </c>
      <c r="I193" s="35">
        <f>IF(A193="","",IF(G193="",H193,DATE(YEAR(G193),MONTH(G193),1)))</f>
        <v/>
      </c>
      <c r="J193" s="36">
        <f>IF(D193="","",IFERROR(VLOOKUP(D193,'Settings'!$A$18:$B$48,2,FALSE),"Not in categories"))</f>
        <v/>
      </c>
    </row>
    <row r="194">
      <c r="A194" s="31" t="n"/>
      <c r="B194" s="32" t="n"/>
      <c r="C194" s="32" t="n"/>
      <c r="D194" s="33" t="n"/>
      <c r="E194" s="33" t="n"/>
      <c r="F194" s="33" t="n"/>
      <c r="G194" s="34" t="n"/>
      <c r="H194" s="35">
        <f>IF(A194="","",DATE(YEAR(A194),MONTH(A194),1))</f>
        <v/>
      </c>
      <c r="I194" s="35">
        <f>IF(A194="","",IF(G194="",H194,DATE(YEAR(G194),MONTH(G194),1)))</f>
        <v/>
      </c>
      <c r="J194" s="36">
        <f>IF(D194="","",IFERROR(VLOOKUP(D194,'Settings'!$A$18:$B$48,2,FALSE),"Not in categories"))</f>
        <v/>
      </c>
    </row>
    <row r="195">
      <c r="A195" s="31" t="n"/>
      <c r="B195" s="32" t="n"/>
      <c r="C195" s="32" t="n"/>
      <c r="D195" s="33" t="n"/>
      <c r="E195" s="33" t="n"/>
      <c r="F195" s="33" t="n"/>
      <c r="G195" s="34" t="n"/>
      <c r="H195" s="35">
        <f>IF(A195="","",DATE(YEAR(A195),MONTH(A195),1))</f>
        <v/>
      </c>
      <c r="I195" s="35">
        <f>IF(A195="","",IF(G195="",H195,DATE(YEAR(G195),MONTH(G195),1)))</f>
        <v/>
      </c>
      <c r="J195" s="36">
        <f>IF(D195="","",IFERROR(VLOOKUP(D195,'Settings'!$A$18:$B$48,2,FALSE),"Not in categories"))</f>
        <v/>
      </c>
    </row>
    <row r="196">
      <c r="A196" s="31" t="n"/>
      <c r="B196" s="32" t="n"/>
      <c r="C196" s="32" t="n"/>
      <c r="D196" s="33" t="n"/>
      <c r="E196" s="33" t="n"/>
      <c r="F196" s="33" t="n"/>
      <c r="G196" s="34" t="n"/>
      <c r="H196" s="35">
        <f>IF(A196="","",DATE(YEAR(A196),MONTH(A196),1))</f>
        <v/>
      </c>
      <c r="I196" s="35">
        <f>IF(A196="","",IF(G196="",H196,DATE(YEAR(G196),MONTH(G196),1)))</f>
        <v/>
      </c>
      <c r="J196" s="36">
        <f>IF(D196="","",IFERROR(VLOOKUP(D196,'Settings'!$A$18:$B$48,2,FALSE),"Not in categories"))</f>
        <v/>
      </c>
    </row>
    <row r="197">
      <c r="A197" s="31" t="n"/>
      <c r="B197" s="32" t="n"/>
      <c r="C197" s="32" t="n"/>
      <c r="D197" s="33" t="n"/>
      <c r="E197" s="33" t="n"/>
      <c r="F197" s="33" t="n"/>
      <c r="G197" s="34" t="n"/>
      <c r="H197" s="35">
        <f>IF(A197="","",DATE(YEAR(A197),MONTH(A197),1))</f>
        <v/>
      </c>
      <c r="I197" s="35">
        <f>IF(A197="","",IF(G197="",H197,DATE(YEAR(G197),MONTH(G197),1)))</f>
        <v/>
      </c>
      <c r="J197" s="36">
        <f>IF(D197="","",IFERROR(VLOOKUP(D197,'Settings'!$A$18:$B$48,2,FALSE),"Not in categories"))</f>
        <v/>
      </c>
    </row>
    <row r="198">
      <c r="A198" s="31" t="n"/>
      <c r="B198" s="32" t="n"/>
      <c r="C198" s="32" t="n"/>
      <c r="D198" s="33" t="n"/>
      <c r="E198" s="33" t="n"/>
      <c r="F198" s="33" t="n"/>
      <c r="G198" s="34" t="n"/>
      <c r="H198" s="35">
        <f>IF(A198="","",DATE(YEAR(A198),MONTH(A198),1))</f>
        <v/>
      </c>
      <c r="I198" s="35">
        <f>IF(A198="","",IF(G198="",H198,DATE(YEAR(G198),MONTH(G198),1)))</f>
        <v/>
      </c>
      <c r="J198" s="36">
        <f>IF(D198="","",IFERROR(VLOOKUP(D198,'Settings'!$A$18:$B$48,2,FALSE),"Not in categories"))</f>
        <v/>
      </c>
    </row>
    <row r="199">
      <c r="A199" s="31" t="n"/>
      <c r="B199" s="32" t="n"/>
      <c r="C199" s="32" t="n"/>
      <c r="D199" s="33" t="n"/>
      <c r="E199" s="33" t="n"/>
      <c r="F199" s="33" t="n"/>
      <c r="G199" s="34" t="n"/>
      <c r="H199" s="35">
        <f>IF(A199="","",DATE(YEAR(A199),MONTH(A199),1))</f>
        <v/>
      </c>
      <c r="I199" s="35">
        <f>IF(A199="","",IF(G199="",H199,DATE(YEAR(G199),MONTH(G199),1)))</f>
        <v/>
      </c>
      <c r="J199" s="36">
        <f>IF(D199="","",IFERROR(VLOOKUP(D199,'Settings'!$A$18:$B$48,2,FALSE),"Not in categories"))</f>
        <v/>
      </c>
    </row>
    <row r="200">
      <c r="A200" s="31" t="n"/>
      <c r="B200" s="32" t="n"/>
      <c r="C200" s="32" t="n"/>
      <c r="D200" s="33" t="n"/>
      <c r="E200" s="33" t="n"/>
      <c r="F200" s="33" t="n"/>
      <c r="G200" s="34" t="n"/>
      <c r="H200" s="35">
        <f>IF(A200="","",DATE(YEAR(A200),MONTH(A200),1))</f>
        <v/>
      </c>
      <c r="I200" s="35">
        <f>IF(A200="","",IF(G200="",H200,DATE(YEAR(G200),MONTH(G200),1)))</f>
        <v/>
      </c>
      <c r="J200" s="36">
        <f>IF(D200="","",IFERROR(VLOOKUP(D200,'Settings'!$A$18:$B$48,2,FALSE),"Not in categories"))</f>
        <v/>
      </c>
    </row>
    <row r="201">
      <c r="A201" s="31" t="n"/>
      <c r="B201" s="32" t="n"/>
      <c r="C201" s="32" t="n"/>
      <c r="D201" s="33" t="n"/>
      <c r="E201" s="33" t="n"/>
      <c r="F201" s="33" t="n"/>
      <c r="G201" s="34" t="n"/>
      <c r="H201" s="35">
        <f>IF(A201="","",DATE(YEAR(A201),MONTH(A201),1))</f>
        <v/>
      </c>
      <c r="I201" s="35">
        <f>IF(A201="","",IF(G201="",H201,DATE(YEAR(G201),MONTH(G201),1)))</f>
        <v/>
      </c>
      <c r="J201" s="36">
        <f>IF(D201="","",IFERROR(VLOOKUP(D201,'Settings'!$A$18:$B$48,2,FALSE),"Not in categories"))</f>
        <v/>
      </c>
    </row>
    <row r="202">
      <c r="A202" s="31" t="n"/>
      <c r="B202" s="32" t="n"/>
      <c r="C202" s="32" t="n"/>
      <c r="D202" s="33" t="n"/>
      <c r="E202" s="33" t="n"/>
      <c r="F202" s="33" t="n"/>
      <c r="G202" s="34" t="n"/>
      <c r="H202" s="35">
        <f>IF(A202="","",DATE(YEAR(A202),MONTH(A202),1))</f>
        <v/>
      </c>
      <c r="I202" s="35">
        <f>IF(A202="","",IF(G202="",H202,DATE(YEAR(G202),MONTH(G202),1)))</f>
        <v/>
      </c>
      <c r="J202" s="36">
        <f>IF(D202="","",IFERROR(VLOOKUP(D202,'Settings'!$A$18:$B$48,2,FALSE),"Not in categories"))</f>
        <v/>
      </c>
    </row>
    <row r="203">
      <c r="A203" s="31" t="n"/>
      <c r="B203" s="32" t="n"/>
      <c r="C203" s="32" t="n"/>
      <c r="D203" s="33" t="n"/>
      <c r="E203" s="33" t="n"/>
      <c r="F203" s="33" t="n"/>
      <c r="G203" s="34" t="n"/>
      <c r="H203" s="35">
        <f>IF(A203="","",DATE(YEAR(A203),MONTH(A203),1))</f>
        <v/>
      </c>
      <c r="I203" s="35">
        <f>IF(A203="","",IF(G203="",H203,DATE(YEAR(G203),MONTH(G203),1)))</f>
        <v/>
      </c>
      <c r="J203" s="36">
        <f>IF(D203="","",IFERROR(VLOOKUP(D203,'Settings'!$A$18:$B$48,2,FALSE),"Not in categories"))</f>
        <v/>
      </c>
    </row>
    <row r="204">
      <c r="A204" s="31" t="n"/>
      <c r="B204" s="32" t="n"/>
      <c r="C204" s="32" t="n"/>
      <c r="D204" s="33" t="n"/>
      <c r="E204" s="33" t="n"/>
      <c r="F204" s="33" t="n"/>
      <c r="G204" s="34" t="n"/>
      <c r="H204" s="35">
        <f>IF(A204="","",DATE(YEAR(A204),MONTH(A204),1))</f>
        <v/>
      </c>
      <c r="I204" s="35">
        <f>IF(A204="","",IF(G204="",H204,DATE(YEAR(G204),MONTH(G204),1)))</f>
        <v/>
      </c>
      <c r="J204" s="36">
        <f>IF(D204="","",IFERROR(VLOOKUP(D204,'Settings'!$A$18:$B$48,2,FALSE),"Not in categories"))</f>
        <v/>
      </c>
    </row>
    <row r="205">
      <c r="A205" s="31" t="n"/>
      <c r="B205" s="32" t="n"/>
      <c r="C205" s="32" t="n"/>
      <c r="D205" s="33" t="n"/>
      <c r="E205" s="33" t="n"/>
      <c r="F205" s="33" t="n"/>
      <c r="G205" s="34" t="n"/>
      <c r="H205" s="35">
        <f>IF(A205="","",DATE(YEAR(A205),MONTH(A205),1))</f>
        <v/>
      </c>
      <c r="I205" s="35">
        <f>IF(A205="","",IF(G205="",H205,DATE(YEAR(G205),MONTH(G205),1)))</f>
        <v/>
      </c>
      <c r="J205" s="36">
        <f>IF(D205="","",IFERROR(VLOOKUP(D205,'Settings'!$A$18:$B$48,2,FALSE),"Not in categories"))</f>
        <v/>
      </c>
    </row>
    <row r="206">
      <c r="A206" s="31" t="n"/>
      <c r="B206" s="32" t="n"/>
      <c r="C206" s="32" t="n"/>
      <c r="D206" s="33" t="n"/>
      <c r="E206" s="33" t="n"/>
      <c r="F206" s="33" t="n"/>
      <c r="G206" s="34" t="n"/>
      <c r="H206" s="35">
        <f>IF(A206="","",DATE(YEAR(A206),MONTH(A206),1))</f>
        <v/>
      </c>
      <c r="I206" s="35">
        <f>IF(A206="","",IF(G206="",H206,DATE(YEAR(G206),MONTH(G206),1)))</f>
        <v/>
      </c>
      <c r="J206" s="36">
        <f>IF(D206="","",IFERROR(VLOOKUP(D206,'Settings'!$A$18:$B$48,2,FALSE),"Not in categories"))</f>
        <v/>
      </c>
    </row>
    <row r="207">
      <c r="A207" s="31" t="n"/>
      <c r="B207" s="32" t="n"/>
      <c r="C207" s="32" t="n"/>
      <c r="D207" s="33" t="n"/>
      <c r="E207" s="33" t="n"/>
      <c r="F207" s="33" t="n"/>
      <c r="G207" s="34" t="n"/>
      <c r="H207" s="35">
        <f>IF(A207="","",DATE(YEAR(A207),MONTH(A207),1))</f>
        <v/>
      </c>
      <c r="I207" s="35">
        <f>IF(A207="","",IF(G207="",H207,DATE(YEAR(G207),MONTH(G207),1)))</f>
        <v/>
      </c>
      <c r="J207" s="36">
        <f>IF(D207="","",IFERROR(VLOOKUP(D207,'Settings'!$A$18:$B$48,2,FALSE),"Not in categories"))</f>
        <v/>
      </c>
    </row>
    <row r="208">
      <c r="A208" s="31" t="n"/>
      <c r="B208" s="32" t="n"/>
      <c r="C208" s="32" t="n"/>
      <c r="D208" s="33" t="n"/>
      <c r="E208" s="33" t="n"/>
      <c r="F208" s="33" t="n"/>
      <c r="G208" s="34" t="n"/>
      <c r="H208" s="35">
        <f>IF(A208="","",DATE(YEAR(A208),MONTH(A208),1))</f>
        <v/>
      </c>
      <c r="I208" s="35">
        <f>IF(A208="","",IF(G208="",H208,DATE(YEAR(G208),MONTH(G208),1)))</f>
        <v/>
      </c>
      <c r="J208" s="36">
        <f>IF(D208="","",IFERROR(VLOOKUP(D208,'Settings'!$A$18:$B$48,2,FALSE),"Not in categories"))</f>
        <v/>
      </c>
    </row>
    <row r="209">
      <c r="A209" s="31" t="n"/>
      <c r="B209" s="32" t="n"/>
      <c r="C209" s="32" t="n"/>
      <c r="D209" s="33" t="n"/>
      <c r="E209" s="33" t="n"/>
      <c r="F209" s="33" t="n"/>
      <c r="G209" s="34" t="n"/>
      <c r="H209" s="35">
        <f>IF(A209="","",DATE(YEAR(A209),MONTH(A209),1))</f>
        <v/>
      </c>
      <c r="I209" s="35">
        <f>IF(A209="","",IF(G209="",H209,DATE(YEAR(G209),MONTH(G209),1)))</f>
        <v/>
      </c>
      <c r="J209" s="36">
        <f>IF(D209="","",IFERROR(VLOOKUP(D209,'Settings'!$A$18:$B$48,2,FALSE),"Not in categories"))</f>
        <v/>
      </c>
    </row>
    <row r="210">
      <c r="A210" s="31" t="n"/>
      <c r="B210" s="32" t="n"/>
      <c r="C210" s="32" t="n"/>
      <c r="D210" s="33" t="n"/>
      <c r="E210" s="33" t="n"/>
      <c r="F210" s="33" t="n"/>
      <c r="G210" s="34" t="n"/>
      <c r="H210" s="35">
        <f>IF(A210="","",DATE(YEAR(A210),MONTH(A210),1))</f>
        <v/>
      </c>
      <c r="I210" s="35">
        <f>IF(A210="","",IF(G210="",H210,DATE(YEAR(G210),MONTH(G210),1)))</f>
        <v/>
      </c>
      <c r="J210" s="36">
        <f>IF(D210="","",IFERROR(VLOOKUP(D210,'Settings'!$A$18:$B$48,2,FALSE),"Not in categories"))</f>
        <v/>
      </c>
    </row>
    <row r="211">
      <c r="A211" s="31" t="n"/>
      <c r="B211" s="32" t="n"/>
      <c r="C211" s="32" t="n"/>
      <c r="D211" s="33" t="n"/>
      <c r="E211" s="33" t="n"/>
      <c r="F211" s="33" t="n"/>
      <c r="G211" s="34" t="n"/>
      <c r="H211" s="35">
        <f>IF(A211="","",DATE(YEAR(A211),MONTH(A211),1))</f>
        <v/>
      </c>
      <c r="I211" s="35">
        <f>IF(A211="","",IF(G211="",H211,DATE(YEAR(G211),MONTH(G211),1)))</f>
        <v/>
      </c>
      <c r="J211" s="36">
        <f>IF(D211="","",IFERROR(VLOOKUP(D211,'Settings'!$A$18:$B$48,2,FALSE),"Not in categories"))</f>
        <v/>
      </c>
    </row>
    <row r="212">
      <c r="A212" s="31" t="n"/>
      <c r="B212" s="32" t="n"/>
      <c r="C212" s="32" t="n"/>
      <c r="D212" s="33" t="n"/>
      <c r="E212" s="33" t="n"/>
      <c r="F212" s="33" t="n"/>
      <c r="G212" s="34" t="n"/>
      <c r="H212" s="35">
        <f>IF(A212="","",DATE(YEAR(A212),MONTH(A212),1))</f>
        <v/>
      </c>
      <c r="I212" s="35">
        <f>IF(A212="","",IF(G212="",H212,DATE(YEAR(G212),MONTH(G212),1)))</f>
        <v/>
      </c>
      <c r="J212" s="36">
        <f>IF(D212="","",IFERROR(VLOOKUP(D212,'Settings'!$A$18:$B$48,2,FALSE),"Not in categories"))</f>
        <v/>
      </c>
    </row>
    <row r="213">
      <c r="A213" s="31" t="n"/>
      <c r="B213" s="32" t="n"/>
      <c r="C213" s="32" t="n"/>
      <c r="D213" s="33" t="n"/>
      <c r="E213" s="33" t="n"/>
      <c r="F213" s="33" t="n"/>
      <c r="G213" s="34" t="n"/>
      <c r="H213" s="35">
        <f>IF(A213="","",DATE(YEAR(A213),MONTH(A213),1))</f>
        <v/>
      </c>
      <c r="I213" s="35">
        <f>IF(A213="","",IF(G213="",H213,DATE(YEAR(G213),MONTH(G213),1)))</f>
        <v/>
      </c>
      <c r="J213" s="36">
        <f>IF(D213="","",IFERROR(VLOOKUP(D213,'Settings'!$A$18:$B$48,2,FALSE),"Not in categories"))</f>
        <v/>
      </c>
    </row>
    <row r="214">
      <c r="A214" s="31" t="n"/>
      <c r="B214" s="32" t="n"/>
      <c r="C214" s="32" t="n"/>
      <c r="D214" s="33" t="n"/>
      <c r="E214" s="33" t="n"/>
      <c r="F214" s="33" t="n"/>
      <c r="G214" s="34" t="n"/>
      <c r="H214" s="35">
        <f>IF(A214="","",DATE(YEAR(A214),MONTH(A214),1))</f>
        <v/>
      </c>
      <c r="I214" s="35">
        <f>IF(A214="","",IF(G214="",H214,DATE(YEAR(G214),MONTH(G214),1)))</f>
        <v/>
      </c>
      <c r="J214" s="36">
        <f>IF(D214="","",IFERROR(VLOOKUP(D214,'Settings'!$A$18:$B$48,2,FALSE),"Not in categories"))</f>
        <v/>
      </c>
    </row>
    <row r="215">
      <c r="A215" s="31" t="n"/>
      <c r="B215" s="32" t="n"/>
      <c r="C215" s="32" t="n"/>
      <c r="D215" s="33" t="n"/>
      <c r="E215" s="33" t="n"/>
      <c r="F215" s="33" t="n"/>
      <c r="G215" s="34" t="n"/>
      <c r="H215" s="35">
        <f>IF(A215="","",DATE(YEAR(A215),MONTH(A215),1))</f>
        <v/>
      </c>
      <c r="I215" s="35">
        <f>IF(A215="","",IF(G215="",H215,DATE(YEAR(G215),MONTH(G215),1)))</f>
        <v/>
      </c>
      <c r="J215" s="36">
        <f>IF(D215="","",IFERROR(VLOOKUP(D215,'Settings'!$A$18:$B$48,2,FALSE),"Not in categories"))</f>
        <v/>
      </c>
    </row>
    <row r="216">
      <c r="A216" s="31" t="n"/>
      <c r="B216" s="32" t="n"/>
      <c r="C216" s="32" t="n"/>
      <c r="D216" s="33" t="n"/>
      <c r="E216" s="33" t="n"/>
      <c r="F216" s="33" t="n"/>
      <c r="G216" s="34" t="n"/>
      <c r="H216" s="35">
        <f>IF(A216="","",DATE(YEAR(A216),MONTH(A216),1))</f>
        <v/>
      </c>
      <c r="I216" s="35">
        <f>IF(A216="","",IF(G216="",H216,DATE(YEAR(G216),MONTH(G216),1)))</f>
        <v/>
      </c>
      <c r="J216" s="36">
        <f>IF(D216="","",IFERROR(VLOOKUP(D216,'Settings'!$A$18:$B$48,2,FALSE),"Not in categories"))</f>
        <v/>
      </c>
    </row>
    <row r="217">
      <c r="A217" s="31" t="n"/>
      <c r="B217" s="32" t="n"/>
      <c r="C217" s="32" t="n"/>
      <c r="D217" s="33" t="n"/>
      <c r="E217" s="33" t="n"/>
      <c r="F217" s="33" t="n"/>
      <c r="G217" s="34" t="n"/>
      <c r="H217" s="35">
        <f>IF(A217="","",DATE(YEAR(A217),MONTH(A217),1))</f>
        <v/>
      </c>
      <c r="I217" s="35">
        <f>IF(A217="","",IF(G217="",H217,DATE(YEAR(G217),MONTH(G217),1)))</f>
        <v/>
      </c>
      <c r="J217" s="36">
        <f>IF(D217="","",IFERROR(VLOOKUP(D217,'Settings'!$A$18:$B$48,2,FALSE),"Not in categories"))</f>
        <v/>
      </c>
    </row>
    <row r="218">
      <c r="A218" s="31" t="n"/>
      <c r="B218" s="32" t="n"/>
      <c r="C218" s="32" t="n"/>
      <c r="D218" s="33" t="n"/>
      <c r="E218" s="33" t="n"/>
      <c r="F218" s="33" t="n"/>
      <c r="G218" s="34" t="n"/>
      <c r="H218" s="35">
        <f>IF(A218="","",DATE(YEAR(A218),MONTH(A218),1))</f>
        <v/>
      </c>
      <c r="I218" s="35">
        <f>IF(A218="","",IF(G218="",H218,DATE(YEAR(G218),MONTH(G218),1)))</f>
        <v/>
      </c>
      <c r="J218" s="36">
        <f>IF(D218="","",IFERROR(VLOOKUP(D218,'Settings'!$A$18:$B$48,2,FALSE),"Not in categories"))</f>
        <v/>
      </c>
    </row>
    <row r="219">
      <c r="A219" s="31" t="n"/>
      <c r="B219" s="32" t="n"/>
      <c r="C219" s="32" t="n"/>
      <c r="D219" s="33" t="n"/>
      <c r="E219" s="33" t="n"/>
      <c r="F219" s="33" t="n"/>
      <c r="G219" s="34" t="n"/>
      <c r="H219" s="35">
        <f>IF(A219="","",DATE(YEAR(A219),MONTH(A219),1))</f>
        <v/>
      </c>
      <c r="I219" s="35">
        <f>IF(A219="","",IF(G219="",H219,DATE(YEAR(G219),MONTH(G219),1)))</f>
        <v/>
      </c>
      <c r="J219" s="36">
        <f>IF(D219="","",IFERROR(VLOOKUP(D219,'Settings'!$A$18:$B$48,2,FALSE),"Not in categories"))</f>
        <v/>
      </c>
    </row>
    <row r="220">
      <c r="A220" s="31" t="n"/>
      <c r="B220" s="32" t="n"/>
      <c r="C220" s="32" t="n"/>
      <c r="D220" s="33" t="n"/>
      <c r="E220" s="33" t="n"/>
      <c r="F220" s="33" t="n"/>
      <c r="G220" s="34" t="n"/>
      <c r="H220" s="35">
        <f>IF(A220="","",DATE(YEAR(A220),MONTH(A220),1))</f>
        <v/>
      </c>
      <c r="I220" s="35">
        <f>IF(A220="","",IF(G220="",H220,DATE(YEAR(G220),MONTH(G220),1)))</f>
        <v/>
      </c>
      <c r="J220" s="36">
        <f>IF(D220="","",IFERROR(VLOOKUP(D220,'Settings'!$A$18:$B$48,2,FALSE),"Not in categories"))</f>
        <v/>
      </c>
    </row>
    <row r="221">
      <c r="A221" s="31" t="n"/>
      <c r="B221" s="32" t="n"/>
      <c r="C221" s="32" t="n"/>
      <c r="D221" s="33" t="n"/>
      <c r="E221" s="33" t="n"/>
      <c r="F221" s="33" t="n"/>
      <c r="G221" s="34" t="n"/>
      <c r="H221" s="35">
        <f>IF(A221="","",DATE(YEAR(A221),MONTH(A221),1))</f>
        <v/>
      </c>
      <c r="I221" s="35">
        <f>IF(A221="","",IF(G221="",H221,DATE(YEAR(G221),MONTH(G221),1)))</f>
        <v/>
      </c>
      <c r="J221" s="36">
        <f>IF(D221="","",IFERROR(VLOOKUP(D221,'Settings'!$A$18:$B$48,2,FALSE),"Not in categories"))</f>
        <v/>
      </c>
    </row>
    <row r="222">
      <c r="A222" s="31" t="n"/>
      <c r="B222" s="32" t="n"/>
      <c r="C222" s="32" t="n"/>
      <c r="D222" s="33" t="n"/>
      <c r="E222" s="33" t="n"/>
      <c r="F222" s="33" t="n"/>
      <c r="G222" s="34" t="n"/>
      <c r="H222" s="35">
        <f>IF(A222="","",DATE(YEAR(A222),MONTH(A222),1))</f>
        <v/>
      </c>
      <c r="I222" s="35">
        <f>IF(A222="","",IF(G222="",H222,DATE(YEAR(G222),MONTH(G222),1)))</f>
        <v/>
      </c>
      <c r="J222" s="36">
        <f>IF(D222="","",IFERROR(VLOOKUP(D222,'Settings'!$A$18:$B$48,2,FALSE),"Not in categories"))</f>
        <v/>
      </c>
    </row>
    <row r="223">
      <c r="A223" s="31" t="n"/>
      <c r="B223" s="32" t="n"/>
      <c r="C223" s="32" t="n"/>
      <c r="D223" s="33" t="n"/>
      <c r="E223" s="33" t="n"/>
      <c r="F223" s="33" t="n"/>
      <c r="G223" s="34" t="n"/>
      <c r="H223" s="35">
        <f>IF(A223="","",DATE(YEAR(A223),MONTH(A223),1))</f>
        <v/>
      </c>
      <c r="I223" s="35">
        <f>IF(A223="","",IF(G223="",H223,DATE(YEAR(G223),MONTH(G223),1)))</f>
        <v/>
      </c>
      <c r="J223" s="36">
        <f>IF(D223="","",IFERROR(VLOOKUP(D223,'Settings'!$A$18:$B$48,2,FALSE),"Not in categories"))</f>
        <v/>
      </c>
    </row>
    <row r="224">
      <c r="A224" s="31" t="n"/>
      <c r="B224" s="32" t="n"/>
      <c r="C224" s="32" t="n"/>
      <c r="D224" s="33" t="n"/>
      <c r="E224" s="33" t="n"/>
      <c r="F224" s="33" t="n"/>
      <c r="G224" s="34" t="n"/>
      <c r="H224" s="35">
        <f>IF(A224="","",DATE(YEAR(A224),MONTH(A224),1))</f>
        <v/>
      </c>
      <c r="I224" s="35">
        <f>IF(A224="","",IF(G224="",H224,DATE(YEAR(G224),MONTH(G224),1)))</f>
        <v/>
      </c>
      <c r="J224" s="36">
        <f>IF(D224="","",IFERROR(VLOOKUP(D224,'Settings'!$A$18:$B$48,2,FALSE),"Not in categories"))</f>
        <v/>
      </c>
    </row>
    <row r="225">
      <c r="A225" s="31" t="n"/>
      <c r="B225" s="32" t="n"/>
      <c r="C225" s="32" t="n"/>
      <c r="D225" s="33" t="n"/>
      <c r="E225" s="33" t="n"/>
      <c r="F225" s="33" t="n"/>
      <c r="G225" s="34" t="n"/>
      <c r="H225" s="35">
        <f>IF(A225="","",DATE(YEAR(A225),MONTH(A225),1))</f>
        <v/>
      </c>
      <c r="I225" s="35">
        <f>IF(A225="","",IF(G225="",H225,DATE(YEAR(G225),MONTH(G225),1)))</f>
        <v/>
      </c>
      <c r="J225" s="36">
        <f>IF(D225="","",IFERROR(VLOOKUP(D225,'Settings'!$A$18:$B$48,2,FALSE),"Not in categories"))</f>
        <v/>
      </c>
    </row>
    <row r="226">
      <c r="A226" s="31" t="n"/>
      <c r="B226" s="32" t="n"/>
      <c r="C226" s="32" t="n"/>
      <c r="D226" s="33" t="n"/>
      <c r="E226" s="33" t="n"/>
      <c r="F226" s="33" t="n"/>
      <c r="G226" s="34" t="n"/>
      <c r="H226" s="35">
        <f>IF(A226="","",DATE(YEAR(A226),MONTH(A226),1))</f>
        <v/>
      </c>
      <c r="I226" s="35">
        <f>IF(A226="","",IF(G226="",H226,DATE(YEAR(G226),MONTH(G226),1)))</f>
        <v/>
      </c>
      <c r="J226" s="36">
        <f>IF(D226="","",IFERROR(VLOOKUP(D226,'Settings'!$A$18:$B$48,2,FALSE),"Not in categories"))</f>
        <v/>
      </c>
    </row>
    <row r="227">
      <c r="A227" s="31" t="n"/>
      <c r="B227" s="32" t="n"/>
      <c r="C227" s="32" t="n"/>
      <c r="D227" s="33" t="n"/>
      <c r="E227" s="33" t="n"/>
      <c r="F227" s="33" t="n"/>
      <c r="G227" s="34" t="n"/>
      <c r="H227" s="35">
        <f>IF(A227="","",DATE(YEAR(A227),MONTH(A227),1))</f>
        <v/>
      </c>
      <c r="I227" s="35">
        <f>IF(A227="","",IF(G227="",H227,DATE(YEAR(G227),MONTH(G227),1)))</f>
        <v/>
      </c>
      <c r="J227" s="36">
        <f>IF(D227="","",IFERROR(VLOOKUP(D227,'Settings'!$A$18:$B$48,2,FALSE),"Not in categories"))</f>
        <v/>
      </c>
    </row>
    <row r="228">
      <c r="A228" s="31" t="n"/>
      <c r="B228" s="32" t="n"/>
      <c r="C228" s="32" t="n"/>
      <c r="D228" s="33" t="n"/>
      <c r="E228" s="33" t="n"/>
      <c r="F228" s="33" t="n"/>
      <c r="G228" s="34" t="n"/>
      <c r="H228" s="35">
        <f>IF(A228="","",DATE(YEAR(A228),MONTH(A228),1))</f>
        <v/>
      </c>
      <c r="I228" s="35">
        <f>IF(A228="","",IF(G228="",H228,DATE(YEAR(G228),MONTH(G228),1)))</f>
        <v/>
      </c>
      <c r="J228" s="36">
        <f>IF(D228="","",IFERROR(VLOOKUP(D228,'Settings'!$A$18:$B$48,2,FALSE),"Not in categories"))</f>
        <v/>
      </c>
    </row>
    <row r="229">
      <c r="A229" s="31" t="n"/>
      <c r="B229" s="32" t="n"/>
      <c r="C229" s="32" t="n"/>
      <c r="D229" s="33" t="n"/>
      <c r="E229" s="33" t="n"/>
      <c r="F229" s="33" t="n"/>
      <c r="G229" s="34" t="n"/>
      <c r="H229" s="35">
        <f>IF(A229="","",DATE(YEAR(A229),MONTH(A229),1))</f>
        <v/>
      </c>
      <c r="I229" s="35">
        <f>IF(A229="","",IF(G229="",H229,DATE(YEAR(G229),MONTH(G229),1)))</f>
        <v/>
      </c>
      <c r="J229" s="36">
        <f>IF(D229="","",IFERROR(VLOOKUP(D229,'Settings'!$A$18:$B$48,2,FALSE),"Not in categories"))</f>
        <v/>
      </c>
    </row>
    <row r="230">
      <c r="A230" s="31" t="n"/>
      <c r="B230" s="32" t="n"/>
      <c r="C230" s="32" t="n"/>
      <c r="D230" s="33" t="n"/>
      <c r="E230" s="33" t="n"/>
      <c r="F230" s="33" t="n"/>
      <c r="G230" s="34" t="n"/>
      <c r="H230" s="35">
        <f>IF(A230="","",DATE(YEAR(A230),MONTH(A230),1))</f>
        <v/>
      </c>
      <c r="I230" s="35">
        <f>IF(A230="","",IF(G230="",H230,DATE(YEAR(G230),MONTH(G230),1)))</f>
        <v/>
      </c>
      <c r="J230" s="36">
        <f>IF(D230="","",IFERROR(VLOOKUP(D230,'Settings'!$A$18:$B$48,2,FALSE),"Not in categories"))</f>
        <v/>
      </c>
    </row>
    <row r="231">
      <c r="A231" s="31" t="n"/>
      <c r="B231" s="32" t="n"/>
      <c r="C231" s="32" t="n"/>
      <c r="D231" s="33" t="n"/>
      <c r="E231" s="33" t="n"/>
      <c r="F231" s="33" t="n"/>
      <c r="G231" s="34" t="n"/>
      <c r="H231" s="35">
        <f>IF(A231="","",DATE(YEAR(A231),MONTH(A231),1))</f>
        <v/>
      </c>
      <c r="I231" s="35">
        <f>IF(A231="","",IF(G231="",H231,DATE(YEAR(G231),MONTH(G231),1)))</f>
        <v/>
      </c>
      <c r="J231" s="36">
        <f>IF(D231="","",IFERROR(VLOOKUP(D231,'Settings'!$A$18:$B$48,2,FALSE),"Not in categories"))</f>
        <v/>
      </c>
    </row>
    <row r="232">
      <c r="A232" s="31" t="n"/>
      <c r="B232" s="32" t="n"/>
      <c r="C232" s="32" t="n"/>
      <c r="D232" s="33" t="n"/>
      <c r="E232" s="33" t="n"/>
      <c r="F232" s="33" t="n"/>
      <c r="G232" s="34" t="n"/>
      <c r="H232" s="35">
        <f>IF(A232="","",DATE(YEAR(A232),MONTH(A232),1))</f>
        <v/>
      </c>
      <c r="I232" s="35">
        <f>IF(A232="","",IF(G232="",H232,DATE(YEAR(G232),MONTH(G232),1)))</f>
        <v/>
      </c>
      <c r="J232" s="36">
        <f>IF(D232="","",IFERROR(VLOOKUP(D232,'Settings'!$A$18:$B$48,2,FALSE),"Not in categories"))</f>
        <v/>
      </c>
    </row>
    <row r="233">
      <c r="A233" s="31" t="n"/>
      <c r="B233" s="32" t="n"/>
      <c r="C233" s="32" t="n"/>
      <c r="D233" s="33" t="n"/>
      <c r="E233" s="33" t="n"/>
      <c r="F233" s="33" t="n"/>
      <c r="G233" s="34" t="n"/>
      <c r="H233" s="35">
        <f>IF(A233="","",DATE(YEAR(A233),MONTH(A233),1))</f>
        <v/>
      </c>
      <c r="I233" s="35">
        <f>IF(A233="","",IF(G233="",H233,DATE(YEAR(G233),MONTH(G233),1)))</f>
        <v/>
      </c>
      <c r="J233" s="36">
        <f>IF(D233="","",IFERROR(VLOOKUP(D233,'Settings'!$A$18:$B$48,2,FALSE),"Not in categories"))</f>
        <v/>
      </c>
    </row>
    <row r="234">
      <c r="A234" s="31" t="n"/>
      <c r="B234" s="32" t="n"/>
      <c r="C234" s="32" t="n"/>
      <c r="D234" s="33" t="n"/>
      <c r="E234" s="33" t="n"/>
      <c r="F234" s="33" t="n"/>
      <c r="G234" s="34" t="n"/>
      <c r="H234" s="35">
        <f>IF(A234="","",DATE(YEAR(A234),MONTH(A234),1))</f>
        <v/>
      </c>
      <c r="I234" s="35">
        <f>IF(A234="","",IF(G234="",H234,DATE(YEAR(G234),MONTH(G234),1)))</f>
        <v/>
      </c>
      <c r="J234" s="36">
        <f>IF(D234="","",IFERROR(VLOOKUP(D234,'Settings'!$A$18:$B$48,2,FALSE),"Not in categories"))</f>
        <v/>
      </c>
    </row>
    <row r="235">
      <c r="A235" s="31" t="n"/>
      <c r="B235" s="32" t="n"/>
      <c r="C235" s="32" t="n"/>
      <c r="D235" s="33" t="n"/>
      <c r="E235" s="33" t="n"/>
      <c r="F235" s="33" t="n"/>
      <c r="G235" s="34" t="n"/>
      <c r="H235" s="35">
        <f>IF(A235="","",DATE(YEAR(A235),MONTH(A235),1))</f>
        <v/>
      </c>
      <c r="I235" s="35">
        <f>IF(A235="","",IF(G235="",H235,DATE(YEAR(G235),MONTH(G235),1)))</f>
        <v/>
      </c>
      <c r="J235" s="36">
        <f>IF(D235="","",IFERROR(VLOOKUP(D235,'Settings'!$A$18:$B$48,2,FALSE),"Not in categories"))</f>
        <v/>
      </c>
    </row>
    <row r="236">
      <c r="A236" s="31" t="n"/>
      <c r="B236" s="32" t="n"/>
      <c r="C236" s="32" t="n"/>
      <c r="D236" s="33" t="n"/>
      <c r="E236" s="33" t="n"/>
      <c r="F236" s="33" t="n"/>
      <c r="G236" s="34" t="n"/>
      <c r="H236" s="35">
        <f>IF(A236="","",DATE(YEAR(A236),MONTH(A236),1))</f>
        <v/>
      </c>
      <c r="I236" s="35">
        <f>IF(A236="","",IF(G236="",H236,DATE(YEAR(G236),MONTH(G236),1)))</f>
        <v/>
      </c>
      <c r="J236" s="36">
        <f>IF(D236="","",IFERROR(VLOOKUP(D236,'Settings'!$A$18:$B$48,2,FALSE),"Not in categories"))</f>
        <v/>
      </c>
    </row>
    <row r="237">
      <c r="A237" s="31" t="n"/>
      <c r="B237" s="32" t="n"/>
      <c r="C237" s="32" t="n"/>
      <c r="D237" s="33" t="n"/>
      <c r="E237" s="33" t="n"/>
      <c r="F237" s="33" t="n"/>
      <c r="G237" s="34" t="n"/>
      <c r="H237" s="35">
        <f>IF(A237="","",DATE(YEAR(A237),MONTH(A237),1))</f>
        <v/>
      </c>
      <c r="I237" s="35">
        <f>IF(A237="","",IF(G237="",H237,DATE(YEAR(G237),MONTH(G237),1)))</f>
        <v/>
      </c>
      <c r="J237" s="36">
        <f>IF(D237="","",IFERROR(VLOOKUP(D237,'Settings'!$A$18:$B$48,2,FALSE),"Not in categories"))</f>
        <v/>
      </c>
    </row>
    <row r="238">
      <c r="A238" s="31" t="n"/>
      <c r="B238" s="32" t="n"/>
      <c r="C238" s="32" t="n"/>
      <c r="D238" s="33" t="n"/>
      <c r="E238" s="33" t="n"/>
      <c r="F238" s="33" t="n"/>
      <c r="G238" s="34" t="n"/>
      <c r="H238" s="35">
        <f>IF(A238="","",DATE(YEAR(A238),MONTH(A238),1))</f>
        <v/>
      </c>
      <c r="I238" s="35">
        <f>IF(A238="","",IF(G238="",H238,DATE(YEAR(G238),MONTH(G238),1)))</f>
        <v/>
      </c>
      <c r="J238" s="36">
        <f>IF(D238="","",IFERROR(VLOOKUP(D238,'Settings'!$A$18:$B$48,2,FALSE),"Not in categories"))</f>
        <v/>
      </c>
    </row>
    <row r="239">
      <c r="A239" s="31" t="n"/>
      <c r="B239" s="32" t="n"/>
      <c r="C239" s="32" t="n"/>
      <c r="D239" s="33" t="n"/>
      <c r="E239" s="33" t="n"/>
      <c r="F239" s="33" t="n"/>
      <c r="G239" s="34" t="n"/>
      <c r="H239" s="35">
        <f>IF(A239="","",DATE(YEAR(A239),MONTH(A239),1))</f>
        <v/>
      </c>
      <c r="I239" s="35">
        <f>IF(A239="","",IF(G239="",H239,DATE(YEAR(G239),MONTH(G239),1)))</f>
        <v/>
      </c>
      <c r="J239" s="36">
        <f>IF(D239="","",IFERROR(VLOOKUP(D239,'Settings'!$A$18:$B$48,2,FALSE),"Not in categories"))</f>
        <v/>
      </c>
    </row>
    <row r="240">
      <c r="A240" s="31" t="n"/>
      <c r="B240" s="32" t="n"/>
      <c r="C240" s="32" t="n"/>
      <c r="D240" s="33" t="n"/>
      <c r="E240" s="33" t="n"/>
      <c r="F240" s="33" t="n"/>
      <c r="G240" s="34" t="n"/>
      <c r="H240" s="35">
        <f>IF(A240="","",DATE(YEAR(A240),MONTH(A240),1))</f>
        <v/>
      </c>
      <c r="I240" s="35">
        <f>IF(A240="","",IF(G240="",H240,DATE(YEAR(G240),MONTH(G240),1)))</f>
        <v/>
      </c>
      <c r="J240" s="36">
        <f>IF(D240="","",IFERROR(VLOOKUP(D240,'Settings'!$A$18:$B$48,2,FALSE),"Not in categories"))</f>
        <v/>
      </c>
    </row>
    <row r="241">
      <c r="A241" s="31" t="n"/>
      <c r="B241" s="32" t="n"/>
      <c r="C241" s="32" t="n"/>
      <c r="D241" s="33" t="n"/>
      <c r="E241" s="33" t="n"/>
      <c r="F241" s="33" t="n"/>
      <c r="G241" s="34" t="n"/>
      <c r="H241" s="35">
        <f>IF(A241="","",DATE(YEAR(A241),MONTH(A241),1))</f>
        <v/>
      </c>
      <c r="I241" s="35">
        <f>IF(A241="","",IF(G241="",H241,DATE(YEAR(G241),MONTH(G241),1)))</f>
        <v/>
      </c>
      <c r="J241" s="36">
        <f>IF(D241="","",IFERROR(VLOOKUP(D241,'Settings'!$A$18:$B$48,2,FALSE),"Not in categories"))</f>
        <v/>
      </c>
    </row>
    <row r="242">
      <c r="A242" s="31" t="n"/>
      <c r="B242" s="32" t="n"/>
      <c r="C242" s="32" t="n"/>
      <c r="D242" s="33" t="n"/>
      <c r="E242" s="33" t="n"/>
      <c r="F242" s="33" t="n"/>
      <c r="G242" s="34" t="n"/>
      <c r="H242" s="35">
        <f>IF(A242="","",DATE(YEAR(A242),MONTH(A242),1))</f>
        <v/>
      </c>
      <c r="I242" s="35">
        <f>IF(A242="","",IF(G242="",H242,DATE(YEAR(G242),MONTH(G242),1)))</f>
        <v/>
      </c>
      <c r="J242" s="36">
        <f>IF(D242="","",IFERROR(VLOOKUP(D242,'Settings'!$A$18:$B$48,2,FALSE),"Not in categories"))</f>
        <v/>
      </c>
    </row>
    <row r="243">
      <c r="A243" s="31" t="n"/>
      <c r="B243" s="32" t="n"/>
      <c r="C243" s="32" t="n"/>
      <c r="D243" s="33" t="n"/>
      <c r="E243" s="33" t="n"/>
      <c r="F243" s="33" t="n"/>
      <c r="G243" s="34" t="n"/>
      <c r="H243" s="35">
        <f>IF(A243="","",DATE(YEAR(A243),MONTH(A243),1))</f>
        <v/>
      </c>
      <c r="I243" s="35">
        <f>IF(A243="","",IF(G243="",H243,DATE(YEAR(G243),MONTH(G243),1)))</f>
        <v/>
      </c>
      <c r="J243" s="36">
        <f>IF(D243="","",IFERROR(VLOOKUP(D243,'Settings'!$A$18:$B$48,2,FALSE),"Not in categories"))</f>
        <v/>
      </c>
    </row>
    <row r="244">
      <c r="A244" s="31" t="n"/>
      <c r="B244" s="32" t="n"/>
      <c r="C244" s="32" t="n"/>
      <c r="D244" s="33" t="n"/>
      <c r="E244" s="33" t="n"/>
      <c r="F244" s="33" t="n"/>
      <c r="G244" s="34" t="n"/>
      <c r="H244" s="35">
        <f>IF(A244="","",DATE(YEAR(A244),MONTH(A244),1))</f>
        <v/>
      </c>
      <c r="I244" s="35">
        <f>IF(A244="","",IF(G244="",H244,DATE(YEAR(G244),MONTH(G244),1)))</f>
        <v/>
      </c>
      <c r="J244" s="36">
        <f>IF(D244="","",IFERROR(VLOOKUP(D244,'Settings'!$A$18:$B$48,2,FALSE),"Not in categories"))</f>
        <v/>
      </c>
    </row>
    <row r="245">
      <c r="A245" s="31" t="n"/>
      <c r="B245" s="32" t="n"/>
      <c r="C245" s="32" t="n"/>
      <c r="D245" s="33" t="n"/>
      <c r="E245" s="33" t="n"/>
      <c r="F245" s="33" t="n"/>
      <c r="G245" s="34" t="n"/>
      <c r="H245" s="35">
        <f>IF(A245="","",DATE(YEAR(A245),MONTH(A245),1))</f>
        <v/>
      </c>
      <c r="I245" s="35">
        <f>IF(A245="","",IF(G245="",H245,DATE(YEAR(G245),MONTH(G245),1)))</f>
        <v/>
      </c>
      <c r="J245" s="36">
        <f>IF(D245="","",IFERROR(VLOOKUP(D245,'Settings'!$A$18:$B$48,2,FALSE),"Not in categories"))</f>
        <v/>
      </c>
    </row>
    <row r="246">
      <c r="A246" s="31" t="n"/>
      <c r="B246" s="32" t="n"/>
      <c r="C246" s="32" t="n"/>
      <c r="D246" s="33" t="n"/>
      <c r="E246" s="33" t="n"/>
      <c r="F246" s="33" t="n"/>
      <c r="G246" s="34" t="n"/>
      <c r="H246" s="35">
        <f>IF(A246="","",DATE(YEAR(A246),MONTH(A246),1))</f>
        <v/>
      </c>
      <c r="I246" s="35">
        <f>IF(A246="","",IF(G246="",H246,DATE(YEAR(G246),MONTH(G246),1)))</f>
        <v/>
      </c>
      <c r="J246" s="36">
        <f>IF(D246="","",IFERROR(VLOOKUP(D246,'Settings'!$A$18:$B$48,2,FALSE),"Not in categories"))</f>
        <v/>
      </c>
    </row>
    <row r="247">
      <c r="A247" s="31" t="n"/>
      <c r="B247" s="32" t="n"/>
      <c r="C247" s="32" t="n"/>
      <c r="D247" s="33" t="n"/>
      <c r="E247" s="33" t="n"/>
      <c r="F247" s="33" t="n"/>
      <c r="G247" s="34" t="n"/>
      <c r="H247" s="35">
        <f>IF(A247="","",DATE(YEAR(A247),MONTH(A247),1))</f>
        <v/>
      </c>
      <c r="I247" s="35">
        <f>IF(A247="","",IF(G247="",H247,DATE(YEAR(G247),MONTH(G247),1)))</f>
        <v/>
      </c>
      <c r="J247" s="36">
        <f>IF(D247="","",IFERROR(VLOOKUP(D247,'Settings'!$A$18:$B$48,2,FALSE),"Not in categories"))</f>
        <v/>
      </c>
    </row>
    <row r="248">
      <c r="A248" s="31" t="n"/>
      <c r="B248" s="32" t="n"/>
      <c r="C248" s="32" t="n"/>
      <c r="D248" s="33" t="n"/>
      <c r="E248" s="33" t="n"/>
      <c r="F248" s="33" t="n"/>
      <c r="G248" s="34" t="n"/>
      <c r="H248" s="35">
        <f>IF(A248="","",DATE(YEAR(A248),MONTH(A248),1))</f>
        <v/>
      </c>
      <c r="I248" s="35">
        <f>IF(A248="","",IF(G248="",H248,DATE(YEAR(G248),MONTH(G248),1)))</f>
        <v/>
      </c>
      <c r="J248" s="36">
        <f>IF(D248="","",IFERROR(VLOOKUP(D248,'Settings'!$A$18:$B$48,2,FALSE),"Not in categories"))</f>
        <v/>
      </c>
    </row>
    <row r="249">
      <c r="A249" s="31" t="n"/>
      <c r="B249" s="32" t="n"/>
      <c r="C249" s="32" t="n"/>
      <c r="D249" s="33" t="n"/>
      <c r="E249" s="33" t="n"/>
      <c r="F249" s="33" t="n"/>
      <c r="G249" s="34" t="n"/>
      <c r="H249" s="35">
        <f>IF(A249="","",DATE(YEAR(A249),MONTH(A249),1))</f>
        <v/>
      </c>
      <c r="I249" s="35">
        <f>IF(A249="","",IF(G249="",H249,DATE(YEAR(G249),MONTH(G249),1)))</f>
        <v/>
      </c>
      <c r="J249" s="36">
        <f>IF(D249="","",IFERROR(VLOOKUP(D249,'Settings'!$A$18:$B$48,2,FALSE),"Not in categories"))</f>
        <v/>
      </c>
    </row>
    <row r="250">
      <c r="A250" s="31" t="n"/>
      <c r="B250" s="32" t="n"/>
      <c r="C250" s="32" t="n"/>
      <c r="D250" s="33" t="n"/>
      <c r="E250" s="33" t="n"/>
      <c r="F250" s="33" t="n"/>
      <c r="G250" s="34" t="n"/>
      <c r="H250" s="35">
        <f>IF(A250="","",DATE(YEAR(A250),MONTH(A250),1))</f>
        <v/>
      </c>
      <c r="I250" s="35">
        <f>IF(A250="","",IF(G250="",H250,DATE(YEAR(G250),MONTH(G250),1)))</f>
        <v/>
      </c>
      <c r="J250" s="36">
        <f>IF(D250="","",IFERROR(VLOOKUP(D250,'Settings'!$A$18:$B$48,2,FALSE),"Not in categories"))</f>
        <v/>
      </c>
    </row>
    <row r="251">
      <c r="A251" s="31" t="n"/>
      <c r="B251" s="32" t="n"/>
      <c r="C251" s="32" t="n"/>
      <c r="D251" s="33" t="n"/>
      <c r="E251" s="33" t="n"/>
      <c r="F251" s="33" t="n"/>
      <c r="G251" s="34" t="n"/>
      <c r="H251" s="35">
        <f>IF(A251="","",DATE(YEAR(A251),MONTH(A251),1))</f>
        <v/>
      </c>
      <c r="I251" s="35">
        <f>IF(A251="","",IF(G251="",H251,DATE(YEAR(G251),MONTH(G251),1)))</f>
        <v/>
      </c>
      <c r="J251" s="36">
        <f>IF(D251="","",IFERROR(VLOOKUP(D251,'Settings'!$A$18:$B$48,2,FALSE),"Not in categories"))</f>
        <v/>
      </c>
    </row>
    <row r="252">
      <c r="A252" s="31" t="n"/>
      <c r="B252" s="32" t="n"/>
      <c r="C252" s="32" t="n"/>
      <c r="D252" s="33" t="n"/>
      <c r="E252" s="33" t="n"/>
      <c r="F252" s="33" t="n"/>
      <c r="G252" s="34" t="n"/>
      <c r="H252" s="35">
        <f>IF(A252="","",DATE(YEAR(A252),MONTH(A252),1))</f>
        <v/>
      </c>
      <c r="I252" s="35">
        <f>IF(A252="","",IF(G252="",H252,DATE(YEAR(G252),MONTH(G252),1)))</f>
        <v/>
      </c>
      <c r="J252" s="36">
        <f>IF(D252="","",IFERROR(VLOOKUP(D252,'Settings'!$A$18:$B$48,2,FALSE),"Not in categories"))</f>
        <v/>
      </c>
    </row>
    <row r="253">
      <c r="A253" s="31" t="n"/>
      <c r="B253" s="32" t="n"/>
      <c r="C253" s="32" t="n"/>
      <c r="D253" s="33" t="n"/>
      <c r="E253" s="33" t="n"/>
      <c r="F253" s="33" t="n"/>
      <c r="G253" s="34" t="n"/>
      <c r="H253" s="35">
        <f>IF(A253="","",DATE(YEAR(A253),MONTH(A253),1))</f>
        <v/>
      </c>
      <c r="I253" s="35">
        <f>IF(A253="","",IF(G253="",H253,DATE(YEAR(G253),MONTH(G253),1)))</f>
        <v/>
      </c>
      <c r="J253" s="36">
        <f>IF(D253="","",IFERROR(VLOOKUP(D253,'Settings'!$A$18:$B$48,2,FALSE),"Not in categories"))</f>
        <v/>
      </c>
    </row>
    <row r="254">
      <c r="A254" s="31" t="n"/>
      <c r="B254" s="32" t="n"/>
      <c r="C254" s="32" t="n"/>
      <c r="D254" s="33" t="n"/>
      <c r="E254" s="33" t="n"/>
      <c r="F254" s="33" t="n"/>
      <c r="G254" s="34" t="n"/>
      <c r="H254" s="35">
        <f>IF(A254="","",DATE(YEAR(A254),MONTH(A254),1))</f>
        <v/>
      </c>
      <c r="I254" s="35">
        <f>IF(A254="","",IF(G254="",H254,DATE(YEAR(G254),MONTH(G254),1)))</f>
        <v/>
      </c>
      <c r="J254" s="36">
        <f>IF(D254="","",IFERROR(VLOOKUP(D254,'Settings'!$A$18:$B$48,2,FALSE),"Not in categories"))</f>
        <v/>
      </c>
    </row>
    <row r="255">
      <c r="A255" s="31" t="n"/>
      <c r="B255" s="32" t="n"/>
      <c r="C255" s="32" t="n"/>
      <c r="D255" s="33" t="n"/>
      <c r="E255" s="33" t="n"/>
      <c r="F255" s="33" t="n"/>
      <c r="G255" s="34" t="n"/>
      <c r="H255" s="35">
        <f>IF(A255="","",DATE(YEAR(A255),MONTH(A255),1))</f>
        <v/>
      </c>
      <c r="I255" s="35">
        <f>IF(A255="","",IF(G255="",H255,DATE(YEAR(G255),MONTH(G255),1)))</f>
        <v/>
      </c>
      <c r="J255" s="36">
        <f>IF(D255="","",IFERROR(VLOOKUP(D255,'Settings'!$A$18:$B$48,2,FALSE),"Not in categories"))</f>
        <v/>
      </c>
    </row>
    <row r="256">
      <c r="A256" s="31" t="n"/>
      <c r="B256" s="32" t="n"/>
      <c r="C256" s="32" t="n"/>
      <c r="D256" s="33" t="n"/>
      <c r="E256" s="33" t="n"/>
      <c r="F256" s="33" t="n"/>
      <c r="G256" s="34" t="n"/>
      <c r="H256" s="35">
        <f>IF(A256="","",DATE(YEAR(A256),MONTH(A256),1))</f>
        <v/>
      </c>
      <c r="I256" s="35">
        <f>IF(A256="","",IF(G256="",H256,DATE(YEAR(G256),MONTH(G256),1)))</f>
        <v/>
      </c>
      <c r="J256" s="36">
        <f>IF(D256="","",IFERROR(VLOOKUP(D256,'Settings'!$A$18:$B$48,2,FALSE),"Not in categories"))</f>
        <v/>
      </c>
    </row>
    <row r="257">
      <c r="A257" s="31" t="n"/>
      <c r="B257" s="32" t="n"/>
      <c r="C257" s="32" t="n"/>
      <c r="D257" s="33" t="n"/>
      <c r="E257" s="33" t="n"/>
      <c r="F257" s="33" t="n"/>
      <c r="G257" s="34" t="n"/>
      <c r="H257" s="35">
        <f>IF(A257="","",DATE(YEAR(A257),MONTH(A257),1))</f>
        <v/>
      </c>
      <c r="I257" s="35">
        <f>IF(A257="","",IF(G257="",H257,DATE(YEAR(G257),MONTH(G257),1)))</f>
        <v/>
      </c>
      <c r="J257" s="36">
        <f>IF(D257="","",IFERROR(VLOOKUP(D257,'Settings'!$A$18:$B$48,2,FALSE),"Not in categories"))</f>
        <v/>
      </c>
    </row>
    <row r="258">
      <c r="A258" s="31" t="n"/>
      <c r="B258" s="32" t="n"/>
      <c r="C258" s="32" t="n"/>
      <c r="D258" s="33" t="n"/>
      <c r="E258" s="33" t="n"/>
      <c r="F258" s="33" t="n"/>
      <c r="G258" s="34" t="n"/>
      <c r="H258" s="35">
        <f>IF(A258="","",DATE(YEAR(A258),MONTH(A258),1))</f>
        <v/>
      </c>
      <c r="I258" s="35">
        <f>IF(A258="","",IF(G258="",H258,DATE(YEAR(G258),MONTH(G258),1)))</f>
        <v/>
      </c>
      <c r="J258" s="36">
        <f>IF(D258="","",IFERROR(VLOOKUP(D258,'Settings'!$A$18:$B$48,2,FALSE),"Not in categories"))</f>
        <v/>
      </c>
    </row>
    <row r="259">
      <c r="A259" s="31" t="n"/>
      <c r="B259" s="32" t="n"/>
      <c r="C259" s="32" t="n"/>
      <c r="D259" s="33" t="n"/>
      <c r="E259" s="33" t="n"/>
      <c r="F259" s="33" t="n"/>
      <c r="G259" s="34" t="n"/>
      <c r="H259" s="35">
        <f>IF(A259="","",DATE(YEAR(A259),MONTH(A259),1))</f>
        <v/>
      </c>
      <c r="I259" s="35">
        <f>IF(A259="","",IF(G259="",H259,DATE(YEAR(G259),MONTH(G259),1)))</f>
        <v/>
      </c>
      <c r="J259" s="36">
        <f>IF(D259="","",IFERROR(VLOOKUP(D259,'Settings'!$A$18:$B$48,2,FALSE),"Not in categories"))</f>
        <v/>
      </c>
    </row>
    <row r="260">
      <c r="A260" s="31" t="n"/>
      <c r="B260" s="32" t="n"/>
      <c r="C260" s="32" t="n"/>
      <c r="D260" s="33" t="n"/>
      <c r="E260" s="33" t="n"/>
      <c r="F260" s="33" t="n"/>
      <c r="G260" s="34" t="n"/>
      <c r="H260" s="35">
        <f>IF(A260="","",DATE(YEAR(A260),MONTH(A260),1))</f>
        <v/>
      </c>
      <c r="I260" s="35">
        <f>IF(A260="","",IF(G260="",H260,DATE(YEAR(G260),MONTH(G260),1)))</f>
        <v/>
      </c>
      <c r="J260" s="36">
        <f>IF(D260="","",IFERROR(VLOOKUP(D260,'Settings'!$A$18:$B$48,2,FALSE),"Not in categories"))</f>
        <v/>
      </c>
    </row>
    <row r="261">
      <c r="A261" s="31" t="n"/>
      <c r="B261" s="32" t="n"/>
      <c r="C261" s="32" t="n"/>
      <c r="D261" s="33" t="n"/>
      <c r="E261" s="33" t="n"/>
      <c r="F261" s="33" t="n"/>
      <c r="G261" s="34" t="n"/>
      <c r="H261" s="35">
        <f>IF(A261="","",DATE(YEAR(A261),MONTH(A261),1))</f>
        <v/>
      </c>
      <c r="I261" s="35">
        <f>IF(A261="","",IF(G261="",H261,DATE(YEAR(G261),MONTH(G261),1)))</f>
        <v/>
      </c>
      <c r="J261" s="36">
        <f>IF(D261="","",IFERROR(VLOOKUP(D261,'Settings'!$A$18:$B$48,2,FALSE),"Not in categories"))</f>
        <v/>
      </c>
    </row>
    <row r="262">
      <c r="A262" s="31" t="n"/>
      <c r="B262" s="32" t="n"/>
      <c r="C262" s="32" t="n"/>
      <c r="D262" s="33" t="n"/>
      <c r="E262" s="33" t="n"/>
      <c r="F262" s="33" t="n"/>
      <c r="G262" s="34" t="n"/>
      <c r="H262" s="35">
        <f>IF(A262="","",DATE(YEAR(A262),MONTH(A262),1))</f>
        <v/>
      </c>
      <c r="I262" s="35">
        <f>IF(A262="","",IF(G262="",H262,DATE(YEAR(G262),MONTH(G262),1)))</f>
        <v/>
      </c>
      <c r="J262" s="36">
        <f>IF(D262="","",IFERROR(VLOOKUP(D262,'Settings'!$A$18:$B$48,2,FALSE),"Not in categories"))</f>
        <v/>
      </c>
    </row>
    <row r="263">
      <c r="A263" s="31" t="n"/>
      <c r="B263" s="32" t="n"/>
      <c r="C263" s="32" t="n"/>
      <c r="D263" s="33" t="n"/>
      <c r="E263" s="33" t="n"/>
      <c r="F263" s="33" t="n"/>
      <c r="G263" s="34" t="n"/>
      <c r="H263" s="35">
        <f>IF(A263="","",DATE(YEAR(A263),MONTH(A263),1))</f>
        <v/>
      </c>
      <c r="I263" s="35">
        <f>IF(A263="","",IF(G263="",H263,DATE(YEAR(G263),MONTH(G263),1)))</f>
        <v/>
      </c>
      <c r="J263" s="36">
        <f>IF(D263="","",IFERROR(VLOOKUP(D263,'Settings'!$A$18:$B$48,2,FALSE),"Not in categories"))</f>
        <v/>
      </c>
    </row>
    <row r="264">
      <c r="A264" s="31" t="n"/>
      <c r="B264" s="32" t="n"/>
      <c r="C264" s="32" t="n"/>
      <c r="D264" s="33" t="n"/>
      <c r="E264" s="33" t="n"/>
      <c r="F264" s="33" t="n"/>
      <c r="G264" s="34" t="n"/>
      <c r="H264" s="35">
        <f>IF(A264="","",DATE(YEAR(A264),MONTH(A264),1))</f>
        <v/>
      </c>
      <c r="I264" s="35">
        <f>IF(A264="","",IF(G264="",H264,DATE(YEAR(G264),MONTH(G264),1)))</f>
        <v/>
      </c>
      <c r="J264" s="36">
        <f>IF(D264="","",IFERROR(VLOOKUP(D264,'Settings'!$A$18:$B$48,2,FALSE),"Not in categories"))</f>
        <v/>
      </c>
    </row>
    <row r="265">
      <c r="A265" s="31" t="n"/>
      <c r="B265" s="32" t="n"/>
      <c r="C265" s="32" t="n"/>
      <c r="D265" s="33" t="n"/>
      <c r="E265" s="33" t="n"/>
      <c r="F265" s="33" t="n"/>
      <c r="G265" s="34" t="n"/>
      <c r="H265" s="35">
        <f>IF(A265="","",DATE(YEAR(A265),MONTH(A265),1))</f>
        <v/>
      </c>
      <c r="I265" s="35">
        <f>IF(A265="","",IF(G265="",H265,DATE(YEAR(G265),MONTH(G265),1)))</f>
        <v/>
      </c>
      <c r="J265" s="36">
        <f>IF(D265="","",IFERROR(VLOOKUP(D265,'Settings'!$A$18:$B$48,2,FALSE),"Not in categories"))</f>
        <v/>
      </c>
    </row>
    <row r="266">
      <c r="A266" s="31" t="n"/>
      <c r="B266" s="32" t="n"/>
      <c r="C266" s="32" t="n"/>
      <c r="D266" s="33" t="n"/>
      <c r="E266" s="33" t="n"/>
      <c r="F266" s="33" t="n"/>
      <c r="G266" s="34" t="n"/>
      <c r="H266" s="35">
        <f>IF(A266="","",DATE(YEAR(A266),MONTH(A266),1))</f>
        <v/>
      </c>
      <c r="I266" s="35">
        <f>IF(A266="","",IF(G266="",H266,DATE(YEAR(G266),MONTH(G266),1)))</f>
        <v/>
      </c>
      <c r="J266" s="36">
        <f>IF(D266="","",IFERROR(VLOOKUP(D266,'Settings'!$A$18:$B$48,2,FALSE),"Not in categories"))</f>
        <v/>
      </c>
    </row>
    <row r="267">
      <c r="A267" s="31" t="n"/>
      <c r="B267" s="32" t="n"/>
      <c r="C267" s="32" t="n"/>
      <c r="D267" s="33" t="n"/>
      <c r="E267" s="33" t="n"/>
      <c r="F267" s="33" t="n"/>
      <c r="G267" s="34" t="n"/>
      <c r="H267" s="35">
        <f>IF(A267="","",DATE(YEAR(A267),MONTH(A267),1))</f>
        <v/>
      </c>
      <c r="I267" s="35">
        <f>IF(A267="","",IF(G267="",H267,DATE(YEAR(G267),MONTH(G267),1)))</f>
        <v/>
      </c>
      <c r="J267" s="36">
        <f>IF(D267="","",IFERROR(VLOOKUP(D267,'Settings'!$A$18:$B$48,2,FALSE),"Not in categories"))</f>
        <v/>
      </c>
    </row>
    <row r="268">
      <c r="A268" s="31" t="n"/>
      <c r="B268" s="32" t="n"/>
      <c r="C268" s="32" t="n"/>
      <c r="D268" s="33" t="n"/>
      <c r="E268" s="33" t="n"/>
      <c r="F268" s="33" t="n"/>
      <c r="G268" s="34" t="n"/>
      <c r="H268" s="35">
        <f>IF(A268="","",DATE(YEAR(A268),MONTH(A268),1))</f>
        <v/>
      </c>
      <c r="I268" s="35">
        <f>IF(A268="","",IF(G268="",H268,DATE(YEAR(G268),MONTH(G268),1)))</f>
        <v/>
      </c>
      <c r="J268" s="36">
        <f>IF(D268="","",IFERROR(VLOOKUP(D268,'Settings'!$A$18:$B$48,2,FALSE),"Not in categories"))</f>
        <v/>
      </c>
    </row>
    <row r="269">
      <c r="A269" s="31" t="n"/>
      <c r="B269" s="32" t="n"/>
      <c r="C269" s="32" t="n"/>
      <c r="D269" s="33" t="n"/>
      <c r="E269" s="33" t="n"/>
      <c r="F269" s="33" t="n"/>
      <c r="G269" s="34" t="n"/>
      <c r="H269" s="35">
        <f>IF(A269="","",DATE(YEAR(A269),MONTH(A269),1))</f>
        <v/>
      </c>
      <c r="I269" s="35">
        <f>IF(A269="","",IF(G269="",H269,DATE(YEAR(G269),MONTH(G269),1)))</f>
        <v/>
      </c>
      <c r="J269" s="36">
        <f>IF(D269="","",IFERROR(VLOOKUP(D269,'Settings'!$A$18:$B$48,2,FALSE),"Not in categories"))</f>
        <v/>
      </c>
    </row>
    <row r="270">
      <c r="A270" s="31" t="n"/>
      <c r="B270" s="32" t="n"/>
      <c r="C270" s="32" t="n"/>
      <c r="D270" s="33" t="n"/>
      <c r="E270" s="33" t="n"/>
      <c r="F270" s="33" t="n"/>
      <c r="G270" s="34" t="n"/>
      <c r="H270" s="35">
        <f>IF(A270="","",DATE(YEAR(A270),MONTH(A270),1))</f>
        <v/>
      </c>
      <c r="I270" s="35">
        <f>IF(A270="","",IF(G270="",H270,DATE(YEAR(G270),MONTH(G270),1)))</f>
        <v/>
      </c>
      <c r="J270" s="36">
        <f>IF(D270="","",IFERROR(VLOOKUP(D270,'Settings'!$A$18:$B$48,2,FALSE),"Not in categories"))</f>
        <v/>
      </c>
    </row>
    <row r="271">
      <c r="A271" s="31" t="n"/>
      <c r="B271" s="32" t="n"/>
      <c r="C271" s="32" t="n"/>
      <c r="D271" s="33" t="n"/>
      <c r="E271" s="33" t="n"/>
      <c r="F271" s="33" t="n"/>
      <c r="G271" s="34" t="n"/>
      <c r="H271" s="35">
        <f>IF(A271="","",DATE(YEAR(A271),MONTH(A271),1))</f>
        <v/>
      </c>
      <c r="I271" s="35">
        <f>IF(A271="","",IF(G271="",H271,DATE(YEAR(G271),MONTH(G271),1)))</f>
        <v/>
      </c>
      <c r="J271" s="36">
        <f>IF(D271="","",IFERROR(VLOOKUP(D271,'Settings'!$A$18:$B$48,2,FALSE),"Not in categories"))</f>
        <v/>
      </c>
    </row>
    <row r="272">
      <c r="A272" s="31" t="n"/>
      <c r="B272" s="32" t="n"/>
      <c r="C272" s="32" t="n"/>
      <c r="D272" s="33" t="n"/>
      <c r="E272" s="33" t="n"/>
      <c r="F272" s="33" t="n"/>
      <c r="G272" s="34" t="n"/>
      <c r="H272" s="35">
        <f>IF(A272="","",DATE(YEAR(A272),MONTH(A272),1))</f>
        <v/>
      </c>
      <c r="I272" s="35">
        <f>IF(A272="","",IF(G272="",H272,DATE(YEAR(G272),MONTH(G272),1)))</f>
        <v/>
      </c>
      <c r="J272" s="36">
        <f>IF(D272="","",IFERROR(VLOOKUP(D272,'Settings'!$A$18:$B$48,2,FALSE),"Not in categories"))</f>
        <v/>
      </c>
    </row>
    <row r="273">
      <c r="A273" s="31" t="n"/>
      <c r="B273" s="32" t="n"/>
      <c r="C273" s="32" t="n"/>
      <c r="D273" s="33" t="n"/>
      <c r="E273" s="33" t="n"/>
      <c r="F273" s="33" t="n"/>
      <c r="G273" s="34" t="n"/>
      <c r="H273" s="35">
        <f>IF(A273="","",DATE(YEAR(A273),MONTH(A273),1))</f>
        <v/>
      </c>
      <c r="I273" s="35">
        <f>IF(A273="","",IF(G273="",H273,DATE(YEAR(G273),MONTH(G273),1)))</f>
        <v/>
      </c>
      <c r="J273" s="36">
        <f>IF(D273="","",IFERROR(VLOOKUP(D273,'Settings'!$A$18:$B$48,2,FALSE),"Not in categories"))</f>
        <v/>
      </c>
    </row>
    <row r="274">
      <c r="A274" s="31" t="n"/>
      <c r="B274" s="32" t="n"/>
      <c r="C274" s="32" t="n"/>
      <c r="D274" s="33" t="n"/>
      <c r="E274" s="33" t="n"/>
      <c r="F274" s="33" t="n"/>
      <c r="G274" s="34" t="n"/>
      <c r="H274" s="35">
        <f>IF(A274="","",DATE(YEAR(A274),MONTH(A274),1))</f>
        <v/>
      </c>
      <c r="I274" s="35">
        <f>IF(A274="","",IF(G274="",H274,DATE(YEAR(G274),MONTH(G274),1)))</f>
        <v/>
      </c>
      <c r="J274" s="36">
        <f>IF(D274="","",IFERROR(VLOOKUP(D274,'Settings'!$A$18:$B$48,2,FALSE),"Not in categories"))</f>
        <v/>
      </c>
    </row>
    <row r="275">
      <c r="A275" s="31" t="n"/>
      <c r="B275" s="32" t="n"/>
      <c r="C275" s="32" t="n"/>
      <c r="D275" s="33" t="n"/>
      <c r="E275" s="33" t="n"/>
      <c r="F275" s="33" t="n"/>
      <c r="G275" s="34" t="n"/>
      <c r="H275" s="35">
        <f>IF(A275="","",DATE(YEAR(A275),MONTH(A275),1))</f>
        <v/>
      </c>
      <c r="I275" s="35">
        <f>IF(A275="","",IF(G275="",H275,DATE(YEAR(G275),MONTH(G275),1)))</f>
        <v/>
      </c>
      <c r="J275" s="36">
        <f>IF(D275="","",IFERROR(VLOOKUP(D275,'Settings'!$A$18:$B$48,2,FALSE),"Not in categories"))</f>
        <v/>
      </c>
    </row>
    <row r="276">
      <c r="A276" s="31" t="n"/>
      <c r="B276" s="32" t="n"/>
      <c r="C276" s="32" t="n"/>
      <c r="D276" s="33" t="n"/>
      <c r="E276" s="33" t="n"/>
      <c r="F276" s="33" t="n"/>
      <c r="G276" s="34" t="n"/>
      <c r="H276" s="35">
        <f>IF(A276="","",DATE(YEAR(A276),MONTH(A276),1))</f>
        <v/>
      </c>
      <c r="I276" s="35">
        <f>IF(A276="","",IF(G276="",H276,DATE(YEAR(G276),MONTH(G276),1)))</f>
        <v/>
      </c>
      <c r="J276" s="36">
        <f>IF(D276="","",IFERROR(VLOOKUP(D276,'Settings'!$A$18:$B$48,2,FALSE),"Not in categories"))</f>
        <v/>
      </c>
    </row>
    <row r="277">
      <c r="A277" s="31" t="n"/>
      <c r="B277" s="32" t="n"/>
      <c r="C277" s="32" t="n"/>
      <c r="D277" s="33" t="n"/>
      <c r="E277" s="33" t="n"/>
      <c r="F277" s="33" t="n"/>
      <c r="G277" s="34" t="n"/>
      <c r="H277" s="35">
        <f>IF(A277="","",DATE(YEAR(A277),MONTH(A277),1))</f>
        <v/>
      </c>
      <c r="I277" s="35">
        <f>IF(A277="","",IF(G277="",H277,DATE(YEAR(G277),MONTH(G277),1)))</f>
        <v/>
      </c>
      <c r="J277" s="36">
        <f>IF(D277="","",IFERROR(VLOOKUP(D277,'Settings'!$A$18:$B$48,2,FALSE),"Not in categories"))</f>
        <v/>
      </c>
    </row>
    <row r="278">
      <c r="A278" s="31" t="n"/>
      <c r="B278" s="32" t="n"/>
      <c r="C278" s="32" t="n"/>
      <c r="D278" s="33" t="n"/>
      <c r="E278" s="33" t="n"/>
      <c r="F278" s="33" t="n"/>
      <c r="G278" s="34" t="n"/>
      <c r="H278" s="35">
        <f>IF(A278="","",DATE(YEAR(A278),MONTH(A278),1))</f>
        <v/>
      </c>
      <c r="I278" s="35">
        <f>IF(A278="","",IF(G278="",H278,DATE(YEAR(G278),MONTH(G278),1)))</f>
        <v/>
      </c>
      <c r="J278" s="36">
        <f>IF(D278="","",IFERROR(VLOOKUP(D278,'Settings'!$A$18:$B$48,2,FALSE),"Not in categories"))</f>
        <v/>
      </c>
    </row>
    <row r="279">
      <c r="A279" s="31" t="n"/>
      <c r="B279" s="32" t="n"/>
      <c r="C279" s="32" t="n"/>
      <c r="D279" s="33" t="n"/>
      <c r="E279" s="33" t="n"/>
      <c r="F279" s="33" t="n"/>
      <c r="G279" s="34" t="n"/>
      <c r="H279" s="35">
        <f>IF(A279="","",DATE(YEAR(A279),MONTH(A279),1))</f>
        <v/>
      </c>
      <c r="I279" s="35">
        <f>IF(A279="","",IF(G279="",H279,DATE(YEAR(G279),MONTH(G279),1)))</f>
        <v/>
      </c>
      <c r="J279" s="36">
        <f>IF(D279="","",IFERROR(VLOOKUP(D279,'Settings'!$A$18:$B$48,2,FALSE),"Not in categories"))</f>
        <v/>
      </c>
    </row>
    <row r="280">
      <c r="A280" s="31" t="n"/>
      <c r="B280" s="32" t="n"/>
      <c r="C280" s="32" t="n"/>
      <c r="D280" s="33" t="n"/>
      <c r="E280" s="33" t="n"/>
      <c r="F280" s="33" t="n"/>
      <c r="G280" s="34" t="n"/>
      <c r="H280" s="35">
        <f>IF(A280="","",DATE(YEAR(A280),MONTH(A280),1))</f>
        <v/>
      </c>
      <c r="I280" s="35">
        <f>IF(A280="","",IF(G280="",H280,DATE(YEAR(G280),MONTH(G280),1)))</f>
        <v/>
      </c>
      <c r="J280" s="36">
        <f>IF(D280="","",IFERROR(VLOOKUP(D280,'Settings'!$A$18:$B$48,2,FALSE),"Not in categories"))</f>
        <v/>
      </c>
    </row>
    <row r="281">
      <c r="A281" s="31" t="n"/>
      <c r="B281" s="32" t="n"/>
      <c r="C281" s="32" t="n"/>
      <c r="D281" s="33" t="n"/>
      <c r="E281" s="33" t="n"/>
      <c r="F281" s="33" t="n"/>
      <c r="G281" s="34" t="n"/>
      <c r="H281" s="35">
        <f>IF(A281="","",DATE(YEAR(A281),MONTH(A281),1))</f>
        <v/>
      </c>
      <c r="I281" s="35">
        <f>IF(A281="","",IF(G281="",H281,DATE(YEAR(G281),MONTH(G281),1)))</f>
        <v/>
      </c>
      <c r="J281" s="36">
        <f>IF(D281="","",IFERROR(VLOOKUP(D281,'Settings'!$A$18:$B$48,2,FALSE),"Not in categories"))</f>
        <v/>
      </c>
    </row>
    <row r="282">
      <c r="A282" s="31" t="n"/>
      <c r="B282" s="32" t="n"/>
      <c r="C282" s="32" t="n"/>
      <c r="D282" s="33" t="n"/>
      <c r="E282" s="33" t="n"/>
      <c r="F282" s="33" t="n"/>
      <c r="G282" s="34" t="n"/>
      <c r="H282" s="35">
        <f>IF(A282="","",DATE(YEAR(A282),MONTH(A282),1))</f>
        <v/>
      </c>
      <c r="I282" s="35">
        <f>IF(A282="","",IF(G282="",H282,DATE(YEAR(G282),MONTH(G282),1)))</f>
        <v/>
      </c>
      <c r="J282" s="36">
        <f>IF(D282="","",IFERROR(VLOOKUP(D282,'Settings'!$A$18:$B$48,2,FALSE),"Not in categories"))</f>
        <v/>
      </c>
    </row>
    <row r="283">
      <c r="A283" s="31" t="n"/>
      <c r="B283" s="32" t="n"/>
      <c r="C283" s="32" t="n"/>
      <c r="D283" s="33" t="n"/>
      <c r="E283" s="33" t="n"/>
      <c r="F283" s="33" t="n"/>
      <c r="G283" s="34" t="n"/>
      <c r="H283" s="35">
        <f>IF(A283="","",DATE(YEAR(A283),MONTH(A283),1))</f>
        <v/>
      </c>
      <c r="I283" s="35">
        <f>IF(A283="","",IF(G283="",H283,DATE(YEAR(G283),MONTH(G283),1)))</f>
        <v/>
      </c>
      <c r="J283" s="36">
        <f>IF(D283="","",IFERROR(VLOOKUP(D283,'Settings'!$A$18:$B$48,2,FALSE),"Not in categories"))</f>
        <v/>
      </c>
    </row>
    <row r="284">
      <c r="A284" s="31" t="n"/>
      <c r="B284" s="32" t="n"/>
      <c r="C284" s="32" t="n"/>
      <c r="D284" s="33" t="n"/>
      <c r="E284" s="33" t="n"/>
      <c r="F284" s="33" t="n"/>
      <c r="G284" s="34" t="n"/>
      <c r="H284" s="35">
        <f>IF(A284="","",DATE(YEAR(A284),MONTH(A284),1))</f>
        <v/>
      </c>
      <c r="I284" s="35">
        <f>IF(A284="","",IF(G284="",H284,DATE(YEAR(G284),MONTH(G284),1)))</f>
        <v/>
      </c>
      <c r="J284" s="36">
        <f>IF(D284="","",IFERROR(VLOOKUP(D284,'Settings'!$A$18:$B$48,2,FALSE),"Not in categories"))</f>
        <v/>
      </c>
    </row>
    <row r="285">
      <c r="A285" s="31" t="n"/>
      <c r="B285" s="32" t="n"/>
      <c r="C285" s="32" t="n"/>
      <c r="D285" s="33" t="n"/>
      <c r="E285" s="33" t="n"/>
      <c r="F285" s="33" t="n"/>
      <c r="G285" s="34" t="n"/>
      <c r="H285" s="35">
        <f>IF(A285="","",DATE(YEAR(A285),MONTH(A285),1))</f>
        <v/>
      </c>
      <c r="I285" s="35">
        <f>IF(A285="","",IF(G285="",H285,DATE(YEAR(G285),MONTH(G285),1)))</f>
        <v/>
      </c>
      <c r="J285" s="36">
        <f>IF(D285="","",IFERROR(VLOOKUP(D285,'Settings'!$A$18:$B$48,2,FALSE),"Not in categories"))</f>
        <v/>
      </c>
    </row>
    <row r="286">
      <c r="A286" s="31" t="n"/>
      <c r="B286" s="32" t="n"/>
      <c r="C286" s="32" t="n"/>
      <c r="D286" s="33" t="n"/>
      <c r="E286" s="33" t="n"/>
      <c r="F286" s="33" t="n"/>
      <c r="G286" s="34" t="n"/>
      <c r="H286" s="35">
        <f>IF(A286="","",DATE(YEAR(A286),MONTH(A286),1))</f>
        <v/>
      </c>
      <c r="I286" s="35">
        <f>IF(A286="","",IF(G286="",H286,DATE(YEAR(G286),MONTH(G286),1)))</f>
        <v/>
      </c>
      <c r="J286" s="36">
        <f>IF(D286="","",IFERROR(VLOOKUP(D286,'Settings'!$A$18:$B$48,2,FALSE),"Not in categories"))</f>
        <v/>
      </c>
    </row>
    <row r="287">
      <c r="A287" s="31" t="n"/>
      <c r="B287" s="32" t="n"/>
      <c r="C287" s="32" t="n"/>
      <c r="D287" s="33" t="n"/>
      <c r="E287" s="33" t="n"/>
      <c r="F287" s="33" t="n"/>
      <c r="G287" s="34" t="n"/>
      <c r="H287" s="35">
        <f>IF(A287="","",DATE(YEAR(A287),MONTH(A287),1))</f>
        <v/>
      </c>
      <c r="I287" s="35">
        <f>IF(A287="","",IF(G287="",H287,DATE(YEAR(G287),MONTH(G287),1)))</f>
        <v/>
      </c>
      <c r="J287" s="36">
        <f>IF(D287="","",IFERROR(VLOOKUP(D287,'Settings'!$A$18:$B$48,2,FALSE),"Not in categories"))</f>
        <v/>
      </c>
    </row>
    <row r="288">
      <c r="A288" s="31" t="n"/>
      <c r="B288" s="32" t="n"/>
      <c r="C288" s="32" t="n"/>
      <c r="D288" s="33" t="n"/>
      <c r="E288" s="33" t="n"/>
      <c r="F288" s="33" t="n"/>
      <c r="G288" s="34" t="n"/>
      <c r="H288" s="35">
        <f>IF(A288="","",DATE(YEAR(A288),MONTH(A288),1))</f>
        <v/>
      </c>
      <c r="I288" s="35">
        <f>IF(A288="","",IF(G288="",H288,DATE(YEAR(G288),MONTH(G288),1)))</f>
        <v/>
      </c>
      <c r="J288" s="36">
        <f>IF(D288="","",IFERROR(VLOOKUP(D288,'Settings'!$A$18:$B$48,2,FALSE),"Not in categories"))</f>
        <v/>
      </c>
    </row>
    <row r="289">
      <c r="A289" s="31" t="n"/>
      <c r="B289" s="32" t="n"/>
      <c r="C289" s="32" t="n"/>
      <c r="D289" s="33" t="n"/>
      <c r="E289" s="33" t="n"/>
      <c r="F289" s="33" t="n"/>
      <c r="G289" s="34" t="n"/>
      <c r="H289" s="35">
        <f>IF(A289="","",DATE(YEAR(A289),MONTH(A289),1))</f>
        <v/>
      </c>
      <c r="I289" s="35">
        <f>IF(A289="","",IF(G289="",H289,DATE(YEAR(G289),MONTH(G289),1)))</f>
        <v/>
      </c>
      <c r="J289" s="36">
        <f>IF(D289="","",IFERROR(VLOOKUP(D289,'Settings'!$A$18:$B$48,2,FALSE),"Not in categories"))</f>
        <v/>
      </c>
    </row>
    <row r="290">
      <c r="A290" s="31" t="n"/>
      <c r="B290" s="32" t="n"/>
      <c r="C290" s="32" t="n"/>
      <c r="D290" s="33" t="n"/>
      <c r="E290" s="33" t="n"/>
      <c r="F290" s="33" t="n"/>
      <c r="G290" s="34" t="n"/>
      <c r="H290" s="35">
        <f>IF(A290="","",DATE(YEAR(A290),MONTH(A290),1))</f>
        <v/>
      </c>
      <c r="I290" s="35">
        <f>IF(A290="","",IF(G290="",H290,DATE(YEAR(G290),MONTH(G290),1)))</f>
        <v/>
      </c>
      <c r="J290" s="36">
        <f>IF(D290="","",IFERROR(VLOOKUP(D290,'Settings'!$A$18:$B$48,2,FALSE),"Not in categories"))</f>
        <v/>
      </c>
    </row>
    <row r="291">
      <c r="A291" s="31" t="n"/>
      <c r="B291" s="32" t="n"/>
      <c r="C291" s="32" t="n"/>
      <c r="D291" s="33" t="n"/>
      <c r="E291" s="33" t="n"/>
      <c r="F291" s="33" t="n"/>
      <c r="G291" s="34" t="n"/>
      <c r="H291" s="35">
        <f>IF(A291="","",DATE(YEAR(A291),MONTH(A291),1))</f>
        <v/>
      </c>
      <c r="I291" s="35">
        <f>IF(A291="","",IF(G291="",H291,DATE(YEAR(G291),MONTH(G291),1)))</f>
        <v/>
      </c>
      <c r="J291" s="36">
        <f>IF(D291="","",IFERROR(VLOOKUP(D291,'Settings'!$A$18:$B$48,2,FALSE),"Not in categories"))</f>
        <v/>
      </c>
    </row>
    <row r="292">
      <c r="A292" s="31" t="n"/>
      <c r="B292" s="32" t="n"/>
      <c r="C292" s="32" t="n"/>
      <c r="D292" s="33" t="n"/>
      <c r="E292" s="33" t="n"/>
      <c r="F292" s="33" t="n"/>
      <c r="G292" s="34" t="n"/>
      <c r="H292" s="35">
        <f>IF(A292="","",DATE(YEAR(A292),MONTH(A292),1))</f>
        <v/>
      </c>
      <c r="I292" s="35">
        <f>IF(A292="","",IF(G292="",H292,DATE(YEAR(G292),MONTH(G292),1)))</f>
        <v/>
      </c>
      <c r="J292" s="36">
        <f>IF(D292="","",IFERROR(VLOOKUP(D292,'Settings'!$A$18:$B$48,2,FALSE),"Not in categories"))</f>
        <v/>
      </c>
    </row>
    <row r="293">
      <c r="A293" s="31" t="n"/>
      <c r="B293" s="32" t="n"/>
      <c r="C293" s="32" t="n"/>
      <c r="D293" s="33" t="n"/>
      <c r="E293" s="33" t="n"/>
      <c r="F293" s="33" t="n"/>
      <c r="G293" s="34" t="n"/>
      <c r="H293" s="35">
        <f>IF(A293="","",DATE(YEAR(A293),MONTH(A293),1))</f>
        <v/>
      </c>
      <c r="I293" s="35">
        <f>IF(A293="","",IF(G293="",H293,DATE(YEAR(G293),MONTH(G293),1)))</f>
        <v/>
      </c>
      <c r="J293" s="36">
        <f>IF(D293="","",IFERROR(VLOOKUP(D293,'Settings'!$A$18:$B$48,2,FALSE),"Not in categories"))</f>
        <v/>
      </c>
    </row>
    <row r="294">
      <c r="A294" s="31" t="n"/>
      <c r="B294" s="32" t="n"/>
      <c r="C294" s="32" t="n"/>
      <c r="D294" s="33" t="n"/>
      <c r="E294" s="33" t="n"/>
      <c r="F294" s="33" t="n"/>
      <c r="G294" s="34" t="n"/>
      <c r="H294" s="35">
        <f>IF(A294="","",DATE(YEAR(A294),MONTH(A294),1))</f>
        <v/>
      </c>
      <c r="I294" s="35">
        <f>IF(A294="","",IF(G294="",H294,DATE(YEAR(G294),MONTH(G294),1)))</f>
        <v/>
      </c>
      <c r="J294" s="36">
        <f>IF(D294="","",IFERROR(VLOOKUP(D294,'Settings'!$A$18:$B$48,2,FALSE),"Not in categories"))</f>
        <v/>
      </c>
    </row>
    <row r="295">
      <c r="A295" s="31" t="n"/>
      <c r="B295" s="32" t="n"/>
      <c r="C295" s="32" t="n"/>
      <c r="D295" s="33" t="n"/>
      <c r="E295" s="33" t="n"/>
      <c r="F295" s="33" t="n"/>
      <c r="G295" s="34" t="n"/>
      <c r="H295" s="35">
        <f>IF(A295="","",DATE(YEAR(A295),MONTH(A295),1))</f>
        <v/>
      </c>
      <c r="I295" s="35">
        <f>IF(A295="","",IF(G295="",H295,DATE(YEAR(G295),MONTH(G295),1)))</f>
        <v/>
      </c>
      <c r="J295" s="36">
        <f>IF(D295="","",IFERROR(VLOOKUP(D295,'Settings'!$A$18:$B$48,2,FALSE),"Not in categories"))</f>
        <v/>
      </c>
    </row>
    <row r="296">
      <c r="A296" s="31" t="n"/>
      <c r="B296" s="32" t="n"/>
      <c r="C296" s="32" t="n"/>
      <c r="D296" s="33" t="n"/>
      <c r="E296" s="33" t="n"/>
      <c r="F296" s="33" t="n"/>
      <c r="G296" s="34" t="n"/>
      <c r="H296" s="35">
        <f>IF(A296="","",DATE(YEAR(A296),MONTH(A296),1))</f>
        <v/>
      </c>
      <c r="I296" s="35">
        <f>IF(A296="","",IF(G296="",H296,DATE(YEAR(G296),MONTH(G296),1)))</f>
        <v/>
      </c>
      <c r="J296" s="36">
        <f>IF(D296="","",IFERROR(VLOOKUP(D296,'Settings'!$A$18:$B$48,2,FALSE),"Not in categories"))</f>
        <v/>
      </c>
    </row>
    <row r="297">
      <c r="A297" s="31" t="n"/>
      <c r="B297" s="32" t="n"/>
      <c r="C297" s="32" t="n"/>
      <c r="D297" s="33" t="n"/>
      <c r="E297" s="33" t="n"/>
      <c r="F297" s="33" t="n"/>
      <c r="G297" s="34" t="n"/>
      <c r="H297" s="35">
        <f>IF(A297="","",DATE(YEAR(A297),MONTH(A297),1))</f>
        <v/>
      </c>
      <c r="I297" s="35">
        <f>IF(A297="","",IF(G297="",H297,DATE(YEAR(G297),MONTH(G297),1)))</f>
        <v/>
      </c>
      <c r="J297" s="36">
        <f>IF(D297="","",IFERROR(VLOOKUP(D297,'Settings'!$A$18:$B$48,2,FALSE),"Not in categories"))</f>
        <v/>
      </c>
    </row>
    <row r="298">
      <c r="A298" s="31" t="n"/>
      <c r="B298" s="32" t="n"/>
      <c r="C298" s="32" t="n"/>
      <c r="D298" s="33" t="n"/>
      <c r="E298" s="33" t="n"/>
      <c r="F298" s="33" t="n"/>
      <c r="G298" s="34" t="n"/>
      <c r="H298" s="35">
        <f>IF(A298="","",DATE(YEAR(A298),MONTH(A298),1))</f>
        <v/>
      </c>
      <c r="I298" s="35">
        <f>IF(A298="","",IF(G298="",H298,DATE(YEAR(G298),MONTH(G298),1)))</f>
        <v/>
      </c>
      <c r="J298" s="36">
        <f>IF(D298="","",IFERROR(VLOOKUP(D298,'Settings'!$A$18:$B$48,2,FALSE),"Not in categories"))</f>
        <v/>
      </c>
    </row>
    <row r="299">
      <c r="A299" s="31" t="n"/>
      <c r="B299" s="32" t="n"/>
      <c r="C299" s="32" t="n"/>
      <c r="D299" s="33" t="n"/>
      <c r="E299" s="33" t="n"/>
      <c r="F299" s="33" t="n"/>
      <c r="G299" s="34" t="n"/>
      <c r="H299" s="35">
        <f>IF(A299="","",DATE(YEAR(A299),MONTH(A299),1))</f>
        <v/>
      </c>
      <c r="I299" s="35">
        <f>IF(A299="","",IF(G299="",H299,DATE(YEAR(G299),MONTH(G299),1)))</f>
        <v/>
      </c>
      <c r="J299" s="36">
        <f>IF(D299="","",IFERROR(VLOOKUP(D299,'Settings'!$A$18:$B$48,2,FALSE),"Not in categories"))</f>
        <v/>
      </c>
    </row>
    <row r="300">
      <c r="A300" s="31" t="n"/>
      <c r="B300" s="32" t="n"/>
      <c r="C300" s="32" t="n"/>
      <c r="D300" s="33" t="n"/>
      <c r="E300" s="33" t="n"/>
      <c r="F300" s="33" t="n"/>
      <c r="G300" s="34" t="n"/>
      <c r="H300" s="35">
        <f>IF(A300="","",DATE(YEAR(A300),MONTH(A300),1))</f>
        <v/>
      </c>
      <c r="I300" s="35">
        <f>IF(A300="","",IF(G300="",H300,DATE(YEAR(G300),MONTH(G300),1)))</f>
        <v/>
      </c>
      <c r="J300" s="36">
        <f>IF(D300="","",IFERROR(VLOOKUP(D300,'Settings'!$A$18:$B$48,2,FALSE),"Not in categories"))</f>
        <v/>
      </c>
    </row>
    <row r="301">
      <c r="A301" s="31" t="n"/>
      <c r="B301" s="32" t="n"/>
      <c r="C301" s="32" t="n"/>
      <c r="D301" s="33" t="n"/>
      <c r="E301" s="33" t="n"/>
      <c r="F301" s="33" t="n"/>
      <c r="G301" s="34" t="n"/>
      <c r="H301" s="35">
        <f>IF(A301="","",DATE(YEAR(A301),MONTH(A301),1))</f>
        <v/>
      </c>
      <c r="I301" s="35">
        <f>IF(A301="","",IF(G301="",H301,DATE(YEAR(G301),MONTH(G301),1)))</f>
        <v/>
      </c>
      <c r="J301" s="36">
        <f>IF(D301="","",IFERROR(VLOOKUP(D301,'Settings'!$A$18:$B$48,2,FALSE),"Not in categories"))</f>
        <v/>
      </c>
    </row>
    <row r="302">
      <c r="A302" s="31" t="n"/>
      <c r="B302" s="32" t="n"/>
      <c r="C302" s="32" t="n"/>
      <c r="D302" s="33" t="n"/>
      <c r="E302" s="33" t="n"/>
      <c r="F302" s="33" t="n"/>
      <c r="G302" s="34" t="n"/>
      <c r="H302" s="35">
        <f>IF(A302="","",DATE(YEAR(A302),MONTH(A302),1))</f>
        <v/>
      </c>
      <c r="I302" s="35">
        <f>IF(A302="","",IF(G302="",H302,DATE(YEAR(G302),MONTH(G302),1)))</f>
        <v/>
      </c>
      <c r="J302" s="36">
        <f>IF(D302="","",IFERROR(VLOOKUP(D302,'Settings'!$A$18:$B$48,2,FALSE),"Not in categories"))</f>
        <v/>
      </c>
    </row>
    <row r="303">
      <c r="A303" s="31" t="n"/>
      <c r="B303" s="32" t="n"/>
      <c r="C303" s="32" t="n"/>
      <c r="D303" s="33" t="n"/>
      <c r="E303" s="33" t="n"/>
      <c r="F303" s="33" t="n"/>
      <c r="G303" s="34" t="n"/>
      <c r="H303" s="35">
        <f>IF(A303="","",DATE(YEAR(A303),MONTH(A303),1))</f>
        <v/>
      </c>
      <c r="I303" s="35">
        <f>IF(A303="","",IF(G303="",H303,DATE(YEAR(G303),MONTH(G303),1)))</f>
        <v/>
      </c>
      <c r="J303" s="36">
        <f>IF(D303="","",IFERROR(VLOOKUP(D303,'Settings'!$A$18:$B$48,2,FALSE),"Not in categories"))</f>
        <v/>
      </c>
    </row>
    <row r="304">
      <c r="A304" s="31" t="n"/>
      <c r="B304" s="32" t="n"/>
      <c r="C304" s="32" t="n"/>
      <c r="D304" s="33" t="n"/>
      <c r="E304" s="33" t="n"/>
      <c r="F304" s="33" t="n"/>
      <c r="G304" s="34" t="n"/>
      <c r="H304" s="35">
        <f>IF(A304="","",DATE(YEAR(A304),MONTH(A304),1))</f>
        <v/>
      </c>
      <c r="I304" s="35">
        <f>IF(A304="","",IF(G304="",H304,DATE(YEAR(G304),MONTH(G304),1)))</f>
        <v/>
      </c>
      <c r="J304" s="36">
        <f>IF(D304="","",IFERROR(VLOOKUP(D304,'Settings'!$A$18:$B$48,2,FALSE),"Not in categories"))</f>
        <v/>
      </c>
    </row>
    <row r="305">
      <c r="A305" s="31" t="n"/>
      <c r="B305" s="32" t="n"/>
      <c r="C305" s="32" t="n"/>
      <c r="D305" s="33" t="n"/>
      <c r="E305" s="33" t="n"/>
      <c r="F305" s="33" t="n"/>
      <c r="G305" s="34" t="n"/>
      <c r="H305" s="35">
        <f>IF(A305="","",DATE(YEAR(A305),MONTH(A305),1))</f>
        <v/>
      </c>
      <c r="I305" s="35">
        <f>IF(A305="","",IF(G305="",H305,DATE(YEAR(G305),MONTH(G305),1)))</f>
        <v/>
      </c>
      <c r="J305" s="36">
        <f>IF(D305="","",IFERROR(VLOOKUP(D305,'Settings'!$A$18:$B$48,2,FALSE),"Not in categories"))</f>
        <v/>
      </c>
    </row>
    <row r="306">
      <c r="A306" s="31" t="n"/>
      <c r="B306" s="32" t="n"/>
      <c r="C306" s="32" t="n"/>
      <c r="D306" s="33" t="n"/>
      <c r="E306" s="33" t="n"/>
      <c r="F306" s="33" t="n"/>
      <c r="G306" s="34" t="n"/>
      <c r="H306" s="35">
        <f>IF(A306="","",DATE(YEAR(A306),MONTH(A306),1))</f>
        <v/>
      </c>
      <c r="I306" s="35">
        <f>IF(A306="","",IF(G306="",H306,DATE(YEAR(G306),MONTH(G306),1)))</f>
        <v/>
      </c>
      <c r="J306" s="36">
        <f>IF(D306="","",IFERROR(VLOOKUP(D306,'Settings'!$A$18:$B$48,2,FALSE),"Not in categories"))</f>
        <v/>
      </c>
    </row>
    <row r="307">
      <c r="A307" s="31" t="n"/>
      <c r="B307" s="32" t="n"/>
      <c r="C307" s="32" t="n"/>
      <c r="D307" s="33" t="n"/>
      <c r="E307" s="33" t="n"/>
      <c r="F307" s="33" t="n"/>
      <c r="G307" s="34" t="n"/>
      <c r="H307" s="35">
        <f>IF(A307="","",DATE(YEAR(A307),MONTH(A307),1))</f>
        <v/>
      </c>
      <c r="I307" s="35">
        <f>IF(A307="","",IF(G307="",H307,DATE(YEAR(G307),MONTH(G307),1)))</f>
        <v/>
      </c>
      <c r="J307" s="36">
        <f>IF(D307="","",IFERROR(VLOOKUP(D307,'Settings'!$A$18:$B$48,2,FALSE),"Not in categories"))</f>
        <v/>
      </c>
    </row>
    <row r="308">
      <c r="A308" s="31" t="n"/>
      <c r="B308" s="32" t="n"/>
      <c r="C308" s="32" t="n"/>
      <c r="D308" s="33" t="n"/>
      <c r="E308" s="33" t="n"/>
      <c r="F308" s="33" t="n"/>
      <c r="G308" s="34" t="n"/>
      <c r="H308" s="35">
        <f>IF(A308="","",DATE(YEAR(A308),MONTH(A308),1))</f>
        <v/>
      </c>
      <c r="I308" s="35">
        <f>IF(A308="","",IF(G308="",H308,DATE(YEAR(G308),MONTH(G308),1)))</f>
        <v/>
      </c>
      <c r="J308" s="36">
        <f>IF(D308="","",IFERROR(VLOOKUP(D308,'Settings'!$A$18:$B$48,2,FALSE),"Not in categories"))</f>
        <v/>
      </c>
    </row>
    <row r="309">
      <c r="A309" s="31" t="n"/>
      <c r="B309" s="32" t="n"/>
      <c r="C309" s="32" t="n"/>
      <c r="D309" s="33" t="n"/>
      <c r="E309" s="33" t="n"/>
      <c r="F309" s="33" t="n"/>
      <c r="G309" s="34" t="n"/>
      <c r="H309" s="35">
        <f>IF(A309="","",DATE(YEAR(A309),MONTH(A309),1))</f>
        <v/>
      </c>
      <c r="I309" s="35">
        <f>IF(A309="","",IF(G309="",H309,DATE(YEAR(G309),MONTH(G309),1)))</f>
        <v/>
      </c>
      <c r="J309" s="36">
        <f>IF(D309="","",IFERROR(VLOOKUP(D309,'Settings'!$A$18:$B$48,2,FALSE),"Not in categories"))</f>
        <v/>
      </c>
    </row>
    <row r="310">
      <c r="A310" s="31" t="n"/>
      <c r="B310" s="32" t="n"/>
      <c r="C310" s="32" t="n"/>
      <c r="D310" s="33" t="n"/>
      <c r="E310" s="33" t="n"/>
      <c r="F310" s="33" t="n"/>
      <c r="G310" s="34" t="n"/>
      <c r="H310" s="35">
        <f>IF(A310="","",DATE(YEAR(A310),MONTH(A310),1))</f>
        <v/>
      </c>
      <c r="I310" s="35">
        <f>IF(A310="","",IF(G310="",H310,DATE(YEAR(G310),MONTH(G310),1)))</f>
        <v/>
      </c>
      <c r="J310" s="36">
        <f>IF(D310="","",IFERROR(VLOOKUP(D310,'Settings'!$A$18:$B$48,2,FALSE),"Not in categories"))</f>
        <v/>
      </c>
    </row>
    <row r="311">
      <c r="A311" s="31" t="n"/>
      <c r="B311" s="32" t="n"/>
      <c r="C311" s="32" t="n"/>
      <c r="D311" s="33" t="n"/>
      <c r="E311" s="33" t="n"/>
      <c r="F311" s="33" t="n"/>
      <c r="G311" s="34" t="n"/>
      <c r="H311" s="35">
        <f>IF(A311="","",DATE(YEAR(A311),MONTH(A311),1))</f>
        <v/>
      </c>
      <c r="I311" s="35">
        <f>IF(A311="","",IF(G311="",H311,DATE(YEAR(G311),MONTH(G311),1)))</f>
        <v/>
      </c>
      <c r="J311" s="36">
        <f>IF(D311="","",IFERROR(VLOOKUP(D311,'Settings'!$A$18:$B$48,2,FALSE),"Not in categories"))</f>
        <v/>
      </c>
    </row>
    <row r="312">
      <c r="A312" s="31" t="n"/>
      <c r="B312" s="32" t="n"/>
      <c r="C312" s="32" t="n"/>
      <c r="D312" s="33" t="n"/>
      <c r="E312" s="33" t="n"/>
      <c r="F312" s="33" t="n"/>
      <c r="G312" s="34" t="n"/>
      <c r="H312" s="35">
        <f>IF(A312="","",DATE(YEAR(A312),MONTH(A312),1))</f>
        <v/>
      </c>
      <c r="I312" s="35">
        <f>IF(A312="","",IF(G312="",H312,DATE(YEAR(G312),MONTH(G312),1)))</f>
        <v/>
      </c>
      <c r="J312" s="36">
        <f>IF(D312="","",IFERROR(VLOOKUP(D312,'Settings'!$A$18:$B$48,2,FALSE),"Not in categories"))</f>
        <v/>
      </c>
    </row>
    <row r="313">
      <c r="A313" s="31" t="n"/>
      <c r="B313" s="32" t="n"/>
      <c r="C313" s="32" t="n"/>
      <c r="D313" s="33" t="n"/>
      <c r="E313" s="33" t="n"/>
      <c r="F313" s="33" t="n"/>
      <c r="G313" s="34" t="n"/>
      <c r="H313" s="35">
        <f>IF(A313="","",DATE(YEAR(A313),MONTH(A313),1))</f>
        <v/>
      </c>
      <c r="I313" s="35">
        <f>IF(A313="","",IF(G313="",H313,DATE(YEAR(G313),MONTH(G313),1)))</f>
        <v/>
      </c>
      <c r="J313" s="36">
        <f>IF(D313="","",IFERROR(VLOOKUP(D313,'Settings'!$A$18:$B$48,2,FALSE),"Not in categories"))</f>
        <v/>
      </c>
    </row>
    <row r="314">
      <c r="A314" s="31" t="n"/>
      <c r="B314" s="32" t="n"/>
      <c r="C314" s="32" t="n"/>
      <c r="D314" s="33" t="n"/>
      <c r="E314" s="33" t="n"/>
      <c r="F314" s="33" t="n"/>
      <c r="G314" s="34" t="n"/>
      <c r="H314" s="35">
        <f>IF(A314="","",DATE(YEAR(A314),MONTH(A314),1))</f>
        <v/>
      </c>
      <c r="I314" s="35">
        <f>IF(A314="","",IF(G314="",H314,DATE(YEAR(G314),MONTH(G314),1)))</f>
        <v/>
      </c>
      <c r="J314" s="36">
        <f>IF(D314="","",IFERROR(VLOOKUP(D314,'Settings'!$A$18:$B$48,2,FALSE),"Not in categories"))</f>
        <v/>
      </c>
    </row>
    <row r="315">
      <c r="A315" s="31" t="n"/>
      <c r="B315" s="32" t="n"/>
      <c r="C315" s="32" t="n"/>
      <c r="D315" s="33" t="n"/>
      <c r="E315" s="33" t="n"/>
      <c r="F315" s="33" t="n"/>
      <c r="G315" s="34" t="n"/>
      <c r="H315" s="35">
        <f>IF(A315="","",DATE(YEAR(A315),MONTH(A315),1))</f>
        <v/>
      </c>
      <c r="I315" s="35">
        <f>IF(A315="","",IF(G315="",H315,DATE(YEAR(G315),MONTH(G315),1)))</f>
        <v/>
      </c>
      <c r="J315" s="36">
        <f>IF(D315="","",IFERROR(VLOOKUP(D315,'Settings'!$A$18:$B$48,2,FALSE),"Not in categories"))</f>
        <v/>
      </c>
    </row>
    <row r="316">
      <c r="A316" s="31" t="n"/>
      <c r="B316" s="32" t="n"/>
      <c r="C316" s="32" t="n"/>
      <c r="D316" s="33" t="n"/>
      <c r="E316" s="33" t="n"/>
      <c r="F316" s="33" t="n"/>
      <c r="G316" s="34" t="n"/>
      <c r="H316" s="35">
        <f>IF(A316="","",DATE(YEAR(A316),MONTH(A316),1))</f>
        <v/>
      </c>
      <c r="I316" s="35">
        <f>IF(A316="","",IF(G316="",H316,DATE(YEAR(G316),MONTH(G316),1)))</f>
        <v/>
      </c>
      <c r="J316" s="36">
        <f>IF(D316="","",IFERROR(VLOOKUP(D316,'Settings'!$A$18:$B$48,2,FALSE),"Not in categories"))</f>
        <v/>
      </c>
    </row>
    <row r="317">
      <c r="A317" s="31" t="n"/>
      <c r="B317" s="32" t="n"/>
      <c r="C317" s="32" t="n"/>
      <c r="D317" s="33" t="n"/>
      <c r="E317" s="33" t="n"/>
      <c r="F317" s="33" t="n"/>
      <c r="G317" s="34" t="n"/>
      <c r="H317" s="35">
        <f>IF(A317="","",DATE(YEAR(A317),MONTH(A317),1))</f>
        <v/>
      </c>
      <c r="I317" s="35">
        <f>IF(A317="","",IF(G317="",H317,DATE(YEAR(G317),MONTH(G317),1)))</f>
        <v/>
      </c>
      <c r="J317" s="36">
        <f>IF(D317="","",IFERROR(VLOOKUP(D317,'Settings'!$A$18:$B$48,2,FALSE),"Not in categories"))</f>
        <v/>
      </c>
    </row>
    <row r="318">
      <c r="A318" s="31" t="n"/>
      <c r="B318" s="32" t="n"/>
      <c r="C318" s="32" t="n"/>
      <c r="D318" s="33" t="n"/>
      <c r="E318" s="33" t="n"/>
      <c r="F318" s="33" t="n"/>
      <c r="G318" s="34" t="n"/>
      <c r="H318" s="35">
        <f>IF(A318="","",DATE(YEAR(A318),MONTH(A318),1))</f>
        <v/>
      </c>
      <c r="I318" s="35">
        <f>IF(A318="","",IF(G318="",H318,DATE(YEAR(G318),MONTH(G318),1)))</f>
        <v/>
      </c>
      <c r="J318" s="36">
        <f>IF(D318="","",IFERROR(VLOOKUP(D318,'Settings'!$A$18:$B$48,2,FALSE),"Not in categories"))</f>
        <v/>
      </c>
    </row>
    <row r="319">
      <c r="A319" s="31" t="n"/>
      <c r="B319" s="32" t="n"/>
      <c r="C319" s="32" t="n"/>
      <c r="D319" s="33" t="n"/>
      <c r="E319" s="33" t="n"/>
      <c r="F319" s="33" t="n"/>
      <c r="G319" s="34" t="n"/>
      <c r="H319" s="35">
        <f>IF(A319="","",DATE(YEAR(A319),MONTH(A319),1))</f>
        <v/>
      </c>
      <c r="I319" s="35">
        <f>IF(A319="","",IF(G319="",H319,DATE(YEAR(G319),MONTH(G319),1)))</f>
        <v/>
      </c>
      <c r="J319" s="36">
        <f>IF(D319="","",IFERROR(VLOOKUP(D319,'Settings'!$A$18:$B$48,2,FALSE),"Not in categories"))</f>
        <v/>
      </c>
    </row>
    <row r="320">
      <c r="A320" s="31" t="n"/>
      <c r="B320" s="32" t="n"/>
      <c r="C320" s="32" t="n"/>
      <c r="D320" s="33" t="n"/>
      <c r="E320" s="33" t="n"/>
      <c r="F320" s="33" t="n"/>
      <c r="G320" s="34" t="n"/>
      <c r="H320" s="35">
        <f>IF(A320="","",DATE(YEAR(A320),MONTH(A320),1))</f>
        <v/>
      </c>
      <c r="I320" s="35">
        <f>IF(A320="","",IF(G320="",H320,DATE(YEAR(G320),MONTH(G320),1)))</f>
        <v/>
      </c>
      <c r="J320" s="36">
        <f>IF(D320="","",IFERROR(VLOOKUP(D320,'Settings'!$A$18:$B$48,2,FALSE),"Not in categories"))</f>
        <v/>
      </c>
    </row>
    <row r="321">
      <c r="A321" s="31" t="n"/>
      <c r="B321" s="32" t="n"/>
      <c r="C321" s="32" t="n"/>
      <c r="D321" s="33" t="n"/>
      <c r="E321" s="33" t="n"/>
      <c r="F321" s="33" t="n"/>
      <c r="G321" s="34" t="n"/>
      <c r="H321" s="35">
        <f>IF(A321="","",DATE(YEAR(A321),MONTH(A321),1))</f>
        <v/>
      </c>
      <c r="I321" s="35">
        <f>IF(A321="","",IF(G321="",H321,DATE(YEAR(G321),MONTH(G321),1)))</f>
        <v/>
      </c>
      <c r="J321" s="36">
        <f>IF(D321="","",IFERROR(VLOOKUP(D321,'Settings'!$A$18:$B$48,2,FALSE),"Not in categories"))</f>
        <v/>
      </c>
    </row>
    <row r="322">
      <c r="A322" s="31" t="n"/>
      <c r="B322" s="32" t="n"/>
      <c r="C322" s="32" t="n"/>
      <c r="D322" s="33" t="n"/>
      <c r="E322" s="33" t="n"/>
      <c r="F322" s="33" t="n"/>
      <c r="G322" s="34" t="n"/>
      <c r="H322" s="35">
        <f>IF(A322="","",DATE(YEAR(A322),MONTH(A322),1))</f>
        <v/>
      </c>
      <c r="I322" s="35">
        <f>IF(A322="","",IF(G322="",H322,DATE(YEAR(G322),MONTH(G322),1)))</f>
        <v/>
      </c>
      <c r="J322" s="36">
        <f>IF(D322="","",IFERROR(VLOOKUP(D322,'Settings'!$A$18:$B$48,2,FALSE),"Not in categories"))</f>
        <v/>
      </c>
    </row>
    <row r="323">
      <c r="A323" s="31" t="n"/>
      <c r="B323" s="32" t="n"/>
      <c r="C323" s="32" t="n"/>
      <c r="D323" s="33" t="n"/>
      <c r="E323" s="33" t="n"/>
      <c r="F323" s="33" t="n"/>
      <c r="G323" s="34" t="n"/>
      <c r="H323" s="35">
        <f>IF(A323="","",DATE(YEAR(A323),MONTH(A323),1))</f>
        <v/>
      </c>
      <c r="I323" s="35">
        <f>IF(A323="","",IF(G323="",H323,DATE(YEAR(G323),MONTH(G323),1)))</f>
        <v/>
      </c>
      <c r="J323" s="36">
        <f>IF(D323="","",IFERROR(VLOOKUP(D323,'Settings'!$A$18:$B$48,2,FALSE),"Not in categories"))</f>
        <v/>
      </c>
    </row>
    <row r="324">
      <c r="A324" s="31" t="n"/>
      <c r="B324" s="32" t="n"/>
      <c r="C324" s="32" t="n"/>
      <c r="D324" s="33" t="n"/>
      <c r="E324" s="33" t="n"/>
      <c r="F324" s="33" t="n"/>
      <c r="G324" s="34" t="n"/>
      <c r="H324" s="35">
        <f>IF(A324="","",DATE(YEAR(A324),MONTH(A324),1))</f>
        <v/>
      </c>
      <c r="I324" s="35">
        <f>IF(A324="","",IF(G324="",H324,DATE(YEAR(G324),MONTH(G324),1)))</f>
        <v/>
      </c>
      <c r="J324" s="36">
        <f>IF(D324="","",IFERROR(VLOOKUP(D324,'Settings'!$A$18:$B$48,2,FALSE),"Not in categories"))</f>
        <v/>
      </c>
    </row>
    <row r="325">
      <c r="A325" s="31" t="n"/>
      <c r="B325" s="32" t="n"/>
      <c r="C325" s="32" t="n"/>
      <c r="D325" s="33" t="n"/>
      <c r="E325" s="33" t="n"/>
      <c r="F325" s="33" t="n"/>
      <c r="G325" s="34" t="n"/>
      <c r="H325" s="35">
        <f>IF(A325="","",DATE(YEAR(A325),MONTH(A325),1))</f>
        <v/>
      </c>
      <c r="I325" s="35">
        <f>IF(A325="","",IF(G325="",H325,DATE(YEAR(G325),MONTH(G325),1)))</f>
        <v/>
      </c>
      <c r="J325" s="36">
        <f>IF(D325="","",IFERROR(VLOOKUP(D325,'Settings'!$A$18:$B$48,2,FALSE),"Not in categories"))</f>
        <v/>
      </c>
    </row>
    <row r="326">
      <c r="A326" s="31" t="n"/>
      <c r="B326" s="32" t="n"/>
      <c r="C326" s="32" t="n"/>
      <c r="D326" s="33" t="n"/>
      <c r="E326" s="33" t="n"/>
      <c r="F326" s="33" t="n"/>
      <c r="G326" s="34" t="n"/>
      <c r="H326" s="35">
        <f>IF(A326="","",DATE(YEAR(A326),MONTH(A326),1))</f>
        <v/>
      </c>
      <c r="I326" s="35">
        <f>IF(A326="","",IF(G326="",H326,DATE(YEAR(G326),MONTH(G326),1)))</f>
        <v/>
      </c>
      <c r="J326" s="36">
        <f>IF(D326="","",IFERROR(VLOOKUP(D326,'Settings'!$A$18:$B$48,2,FALSE),"Not in categories"))</f>
        <v/>
      </c>
    </row>
    <row r="327">
      <c r="A327" s="31" t="n"/>
      <c r="B327" s="32" t="n"/>
      <c r="C327" s="32" t="n"/>
      <c r="D327" s="33" t="n"/>
      <c r="E327" s="33" t="n"/>
      <c r="F327" s="33" t="n"/>
      <c r="G327" s="34" t="n"/>
      <c r="H327" s="35">
        <f>IF(A327="","",DATE(YEAR(A327),MONTH(A327),1))</f>
        <v/>
      </c>
      <c r="I327" s="35">
        <f>IF(A327="","",IF(G327="",H327,DATE(YEAR(G327),MONTH(G327),1)))</f>
        <v/>
      </c>
      <c r="J327" s="36">
        <f>IF(D327="","",IFERROR(VLOOKUP(D327,'Settings'!$A$18:$B$48,2,FALSE),"Not in categories"))</f>
        <v/>
      </c>
    </row>
    <row r="328">
      <c r="A328" s="31" t="n"/>
      <c r="B328" s="32" t="n"/>
      <c r="C328" s="32" t="n"/>
      <c r="D328" s="33" t="n"/>
      <c r="E328" s="33" t="n"/>
      <c r="F328" s="33" t="n"/>
      <c r="G328" s="34" t="n"/>
      <c r="H328" s="35">
        <f>IF(A328="","",DATE(YEAR(A328),MONTH(A328),1))</f>
        <v/>
      </c>
      <c r="I328" s="35">
        <f>IF(A328="","",IF(G328="",H328,DATE(YEAR(G328),MONTH(G328),1)))</f>
        <v/>
      </c>
      <c r="J328" s="36">
        <f>IF(D328="","",IFERROR(VLOOKUP(D328,'Settings'!$A$18:$B$48,2,FALSE),"Not in categories"))</f>
        <v/>
      </c>
    </row>
    <row r="329">
      <c r="A329" s="31" t="n"/>
      <c r="B329" s="32" t="n"/>
      <c r="C329" s="32" t="n"/>
      <c r="D329" s="33" t="n"/>
      <c r="E329" s="33" t="n"/>
      <c r="F329" s="33" t="n"/>
      <c r="G329" s="34" t="n"/>
      <c r="H329" s="35">
        <f>IF(A329="","",DATE(YEAR(A329),MONTH(A329),1))</f>
        <v/>
      </c>
      <c r="I329" s="35">
        <f>IF(A329="","",IF(G329="",H329,DATE(YEAR(G329),MONTH(G329),1)))</f>
        <v/>
      </c>
      <c r="J329" s="36">
        <f>IF(D329="","",IFERROR(VLOOKUP(D329,'Settings'!$A$18:$B$48,2,FALSE),"Not in categories"))</f>
        <v/>
      </c>
    </row>
    <row r="330">
      <c r="A330" s="31" t="n"/>
      <c r="B330" s="32" t="n"/>
      <c r="C330" s="32" t="n"/>
      <c r="D330" s="33" t="n"/>
      <c r="E330" s="33" t="n"/>
      <c r="F330" s="33" t="n"/>
      <c r="G330" s="34" t="n"/>
      <c r="H330" s="35">
        <f>IF(A330="","",DATE(YEAR(A330),MONTH(A330),1))</f>
        <v/>
      </c>
      <c r="I330" s="35">
        <f>IF(A330="","",IF(G330="",H330,DATE(YEAR(G330),MONTH(G330),1)))</f>
        <v/>
      </c>
      <c r="J330" s="36">
        <f>IF(D330="","",IFERROR(VLOOKUP(D330,'Settings'!$A$18:$B$48,2,FALSE),"Not in categories"))</f>
        <v/>
      </c>
    </row>
    <row r="331">
      <c r="A331" s="31" t="n"/>
      <c r="B331" s="32" t="n"/>
      <c r="C331" s="32" t="n"/>
      <c r="D331" s="33" t="n"/>
      <c r="E331" s="33" t="n"/>
      <c r="F331" s="33" t="n"/>
      <c r="G331" s="34" t="n"/>
      <c r="H331" s="35">
        <f>IF(A331="","",DATE(YEAR(A331),MONTH(A331),1))</f>
        <v/>
      </c>
      <c r="I331" s="35">
        <f>IF(A331="","",IF(G331="",H331,DATE(YEAR(G331),MONTH(G331),1)))</f>
        <v/>
      </c>
      <c r="J331" s="36">
        <f>IF(D331="","",IFERROR(VLOOKUP(D331,'Settings'!$A$18:$B$48,2,FALSE),"Not in categories"))</f>
        <v/>
      </c>
    </row>
    <row r="332">
      <c r="A332" s="31" t="n"/>
      <c r="B332" s="32" t="n"/>
      <c r="C332" s="32" t="n"/>
      <c r="D332" s="33" t="n"/>
      <c r="E332" s="33" t="n"/>
      <c r="F332" s="33" t="n"/>
      <c r="G332" s="34" t="n"/>
      <c r="H332" s="35">
        <f>IF(A332="","",DATE(YEAR(A332),MONTH(A332),1))</f>
        <v/>
      </c>
      <c r="I332" s="35">
        <f>IF(A332="","",IF(G332="",H332,DATE(YEAR(G332),MONTH(G332),1)))</f>
        <v/>
      </c>
      <c r="J332" s="36">
        <f>IF(D332="","",IFERROR(VLOOKUP(D332,'Settings'!$A$18:$B$48,2,FALSE),"Not in categories"))</f>
        <v/>
      </c>
    </row>
    <row r="333">
      <c r="A333" s="31" t="n"/>
      <c r="B333" s="32" t="n"/>
      <c r="C333" s="32" t="n"/>
      <c r="D333" s="33" t="n"/>
      <c r="E333" s="33" t="n"/>
      <c r="F333" s="33" t="n"/>
      <c r="G333" s="34" t="n"/>
      <c r="H333" s="35">
        <f>IF(A333="","",DATE(YEAR(A333),MONTH(A333),1))</f>
        <v/>
      </c>
      <c r="I333" s="35">
        <f>IF(A333="","",IF(G333="",H333,DATE(YEAR(G333),MONTH(G333),1)))</f>
        <v/>
      </c>
      <c r="J333" s="36">
        <f>IF(D333="","",IFERROR(VLOOKUP(D333,'Settings'!$A$18:$B$48,2,FALSE),"Not in categories"))</f>
        <v/>
      </c>
    </row>
    <row r="334">
      <c r="A334" s="31" t="n"/>
      <c r="B334" s="32" t="n"/>
      <c r="C334" s="32" t="n"/>
      <c r="D334" s="33" t="n"/>
      <c r="E334" s="33" t="n"/>
      <c r="F334" s="33" t="n"/>
      <c r="G334" s="34" t="n"/>
      <c r="H334" s="35">
        <f>IF(A334="","",DATE(YEAR(A334),MONTH(A334),1))</f>
        <v/>
      </c>
      <c r="I334" s="35">
        <f>IF(A334="","",IF(G334="",H334,DATE(YEAR(G334),MONTH(G334),1)))</f>
        <v/>
      </c>
      <c r="J334" s="36">
        <f>IF(D334="","",IFERROR(VLOOKUP(D334,'Settings'!$A$18:$B$48,2,FALSE),"Not in categories"))</f>
        <v/>
      </c>
    </row>
    <row r="335">
      <c r="A335" s="31" t="n"/>
      <c r="B335" s="32" t="n"/>
      <c r="C335" s="32" t="n"/>
      <c r="D335" s="33" t="n"/>
      <c r="E335" s="33" t="n"/>
      <c r="F335" s="33" t="n"/>
      <c r="G335" s="34" t="n"/>
      <c r="H335" s="35">
        <f>IF(A335="","",DATE(YEAR(A335),MONTH(A335),1))</f>
        <v/>
      </c>
      <c r="I335" s="35">
        <f>IF(A335="","",IF(G335="",H335,DATE(YEAR(G335),MONTH(G335),1)))</f>
        <v/>
      </c>
      <c r="J335" s="36">
        <f>IF(D335="","",IFERROR(VLOOKUP(D335,'Settings'!$A$18:$B$48,2,FALSE),"Not in categories"))</f>
        <v/>
      </c>
    </row>
    <row r="336">
      <c r="A336" s="31" t="n"/>
      <c r="B336" s="32" t="n"/>
      <c r="C336" s="32" t="n"/>
      <c r="D336" s="33" t="n"/>
      <c r="E336" s="33" t="n"/>
      <c r="F336" s="33" t="n"/>
      <c r="G336" s="34" t="n"/>
      <c r="H336" s="35">
        <f>IF(A336="","",DATE(YEAR(A336),MONTH(A336),1))</f>
        <v/>
      </c>
      <c r="I336" s="35">
        <f>IF(A336="","",IF(G336="",H336,DATE(YEAR(G336),MONTH(G336),1)))</f>
        <v/>
      </c>
      <c r="J336" s="36">
        <f>IF(D336="","",IFERROR(VLOOKUP(D336,'Settings'!$A$18:$B$48,2,FALSE),"Not in categories"))</f>
        <v/>
      </c>
    </row>
    <row r="337">
      <c r="A337" s="31" t="n"/>
      <c r="B337" s="32" t="n"/>
      <c r="C337" s="32" t="n"/>
      <c r="D337" s="33" t="n"/>
      <c r="E337" s="33" t="n"/>
      <c r="F337" s="33" t="n"/>
      <c r="G337" s="34" t="n"/>
      <c r="H337" s="35">
        <f>IF(A337="","",DATE(YEAR(A337),MONTH(A337),1))</f>
        <v/>
      </c>
      <c r="I337" s="35">
        <f>IF(A337="","",IF(G337="",H337,DATE(YEAR(G337),MONTH(G337),1)))</f>
        <v/>
      </c>
      <c r="J337" s="36">
        <f>IF(D337="","",IFERROR(VLOOKUP(D337,'Settings'!$A$18:$B$48,2,FALSE),"Not in categories"))</f>
        <v/>
      </c>
    </row>
    <row r="338">
      <c r="A338" s="31" t="n"/>
      <c r="B338" s="32" t="n"/>
      <c r="C338" s="32" t="n"/>
      <c r="D338" s="33" t="n"/>
      <c r="E338" s="33" t="n"/>
      <c r="F338" s="33" t="n"/>
      <c r="G338" s="34" t="n"/>
      <c r="H338" s="35">
        <f>IF(A338="","",DATE(YEAR(A338),MONTH(A338),1))</f>
        <v/>
      </c>
      <c r="I338" s="35">
        <f>IF(A338="","",IF(G338="",H338,DATE(YEAR(G338),MONTH(G338),1)))</f>
        <v/>
      </c>
      <c r="J338" s="36">
        <f>IF(D338="","",IFERROR(VLOOKUP(D338,'Settings'!$A$18:$B$48,2,FALSE),"Not in categories"))</f>
        <v/>
      </c>
    </row>
    <row r="339">
      <c r="A339" s="31" t="n"/>
      <c r="B339" s="32" t="n"/>
      <c r="C339" s="32" t="n"/>
      <c r="D339" s="33" t="n"/>
      <c r="E339" s="33" t="n"/>
      <c r="F339" s="33" t="n"/>
      <c r="G339" s="34" t="n"/>
      <c r="H339" s="35">
        <f>IF(A339="","",DATE(YEAR(A339),MONTH(A339),1))</f>
        <v/>
      </c>
      <c r="I339" s="35">
        <f>IF(A339="","",IF(G339="",H339,DATE(YEAR(G339),MONTH(G339),1)))</f>
        <v/>
      </c>
      <c r="J339" s="36">
        <f>IF(D339="","",IFERROR(VLOOKUP(D339,'Settings'!$A$18:$B$48,2,FALSE),"Not in categories"))</f>
        <v/>
      </c>
    </row>
    <row r="340">
      <c r="A340" s="31" t="n"/>
      <c r="B340" s="32" t="n"/>
      <c r="C340" s="32" t="n"/>
      <c r="D340" s="33" t="n"/>
      <c r="E340" s="33" t="n"/>
      <c r="F340" s="33" t="n"/>
      <c r="G340" s="34" t="n"/>
      <c r="H340" s="35">
        <f>IF(A340="","",DATE(YEAR(A340),MONTH(A340),1))</f>
        <v/>
      </c>
      <c r="I340" s="35">
        <f>IF(A340="","",IF(G340="",H340,DATE(YEAR(G340),MONTH(G340),1)))</f>
        <v/>
      </c>
      <c r="J340" s="36">
        <f>IF(D340="","",IFERROR(VLOOKUP(D340,'Settings'!$A$18:$B$48,2,FALSE),"Not in categories"))</f>
        <v/>
      </c>
    </row>
    <row r="341">
      <c r="A341" s="31" t="n"/>
      <c r="B341" s="32" t="n"/>
      <c r="C341" s="32" t="n"/>
      <c r="D341" s="33" t="n"/>
      <c r="E341" s="33" t="n"/>
      <c r="F341" s="33" t="n"/>
      <c r="G341" s="34" t="n"/>
      <c r="H341" s="35">
        <f>IF(A341="","",DATE(YEAR(A341),MONTH(A341),1))</f>
        <v/>
      </c>
      <c r="I341" s="35">
        <f>IF(A341="","",IF(G341="",H341,DATE(YEAR(G341),MONTH(G341),1)))</f>
        <v/>
      </c>
      <c r="J341" s="36">
        <f>IF(D341="","",IFERROR(VLOOKUP(D341,'Settings'!$A$18:$B$48,2,FALSE),"Not in categories"))</f>
        <v/>
      </c>
    </row>
    <row r="342">
      <c r="A342" s="31" t="n"/>
      <c r="B342" s="32" t="n"/>
      <c r="C342" s="32" t="n"/>
      <c r="D342" s="33" t="n"/>
      <c r="E342" s="33" t="n"/>
      <c r="F342" s="33" t="n"/>
      <c r="G342" s="34" t="n"/>
      <c r="H342" s="35">
        <f>IF(A342="","",DATE(YEAR(A342),MONTH(A342),1))</f>
        <v/>
      </c>
      <c r="I342" s="35">
        <f>IF(A342="","",IF(G342="",H342,DATE(YEAR(G342),MONTH(G342),1)))</f>
        <v/>
      </c>
      <c r="J342" s="36">
        <f>IF(D342="","",IFERROR(VLOOKUP(D342,'Settings'!$A$18:$B$48,2,FALSE),"Not in categories"))</f>
        <v/>
      </c>
    </row>
    <row r="343">
      <c r="A343" s="31" t="n"/>
      <c r="B343" s="32" t="n"/>
      <c r="C343" s="32" t="n"/>
      <c r="D343" s="33" t="n"/>
      <c r="E343" s="33" t="n"/>
      <c r="F343" s="33" t="n"/>
      <c r="G343" s="34" t="n"/>
      <c r="H343" s="35">
        <f>IF(A343="","",DATE(YEAR(A343),MONTH(A343),1))</f>
        <v/>
      </c>
      <c r="I343" s="35">
        <f>IF(A343="","",IF(G343="",H343,DATE(YEAR(G343),MONTH(G343),1)))</f>
        <v/>
      </c>
      <c r="J343" s="36">
        <f>IF(D343="","",IFERROR(VLOOKUP(D343,'Settings'!$A$18:$B$48,2,FALSE),"Not in categories"))</f>
        <v/>
      </c>
    </row>
    <row r="344">
      <c r="A344" s="31" t="n"/>
      <c r="B344" s="32" t="n"/>
      <c r="C344" s="32" t="n"/>
      <c r="D344" s="33" t="n"/>
      <c r="E344" s="33" t="n"/>
      <c r="F344" s="33" t="n"/>
      <c r="G344" s="34" t="n"/>
      <c r="H344" s="35">
        <f>IF(A344="","",DATE(YEAR(A344),MONTH(A344),1))</f>
        <v/>
      </c>
      <c r="I344" s="35">
        <f>IF(A344="","",IF(G344="",H344,DATE(YEAR(G344),MONTH(G344),1)))</f>
        <v/>
      </c>
      <c r="J344" s="36">
        <f>IF(D344="","",IFERROR(VLOOKUP(D344,'Settings'!$A$18:$B$48,2,FALSE),"Not in categories"))</f>
        <v/>
      </c>
    </row>
    <row r="345">
      <c r="A345" s="31" t="n"/>
      <c r="B345" s="32" t="n"/>
      <c r="C345" s="32" t="n"/>
      <c r="D345" s="33" t="n"/>
      <c r="E345" s="33" t="n"/>
      <c r="F345" s="33" t="n"/>
      <c r="G345" s="34" t="n"/>
      <c r="H345" s="35">
        <f>IF(A345="","",DATE(YEAR(A345),MONTH(A345),1))</f>
        <v/>
      </c>
      <c r="I345" s="35">
        <f>IF(A345="","",IF(G345="",H345,DATE(YEAR(G345),MONTH(G345),1)))</f>
        <v/>
      </c>
      <c r="J345" s="36">
        <f>IF(D345="","",IFERROR(VLOOKUP(D345,'Settings'!$A$18:$B$48,2,FALSE),"Not in categories"))</f>
        <v/>
      </c>
    </row>
    <row r="346">
      <c r="A346" s="31" t="n"/>
      <c r="B346" s="32" t="n"/>
      <c r="C346" s="32" t="n"/>
      <c r="D346" s="33" t="n"/>
      <c r="E346" s="33" t="n"/>
      <c r="F346" s="33" t="n"/>
      <c r="G346" s="34" t="n"/>
      <c r="H346" s="35">
        <f>IF(A346="","",DATE(YEAR(A346),MONTH(A346),1))</f>
        <v/>
      </c>
      <c r="I346" s="35">
        <f>IF(A346="","",IF(G346="",H346,DATE(YEAR(G346),MONTH(G346),1)))</f>
        <v/>
      </c>
      <c r="J346" s="36">
        <f>IF(D346="","",IFERROR(VLOOKUP(D346,'Settings'!$A$18:$B$48,2,FALSE),"Not in categories"))</f>
        <v/>
      </c>
    </row>
    <row r="347">
      <c r="A347" s="31" t="n"/>
      <c r="B347" s="32" t="n"/>
      <c r="C347" s="32" t="n"/>
      <c r="D347" s="33" t="n"/>
      <c r="E347" s="33" t="n"/>
      <c r="F347" s="33" t="n"/>
      <c r="G347" s="34" t="n"/>
      <c r="H347" s="35">
        <f>IF(A347="","",DATE(YEAR(A347),MONTH(A347),1))</f>
        <v/>
      </c>
      <c r="I347" s="35">
        <f>IF(A347="","",IF(G347="",H347,DATE(YEAR(G347),MONTH(G347),1)))</f>
        <v/>
      </c>
      <c r="J347" s="36">
        <f>IF(D347="","",IFERROR(VLOOKUP(D347,'Settings'!$A$18:$B$48,2,FALSE),"Not in categories"))</f>
        <v/>
      </c>
    </row>
    <row r="348">
      <c r="A348" s="31" t="n"/>
      <c r="B348" s="32" t="n"/>
      <c r="C348" s="32" t="n"/>
      <c r="D348" s="33" t="n"/>
      <c r="E348" s="33" t="n"/>
      <c r="F348" s="33" t="n"/>
      <c r="G348" s="34" t="n"/>
      <c r="H348" s="35">
        <f>IF(A348="","",DATE(YEAR(A348),MONTH(A348),1))</f>
        <v/>
      </c>
      <c r="I348" s="35">
        <f>IF(A348="","",IF(G348="",H348,DATE(YEAR(G348),MONTH(G348),1)))</f>
        <v/>
      </c>
      <c r="J348" s="36">
        <f>IF(D348="","",IFERROR(VLOOKUP(D348,'Settings'!$A$18:$B$48,2,FALSE),"Not in categories"))</f>
        <v/>
      </c>
    </row>
    <row r="349">
      <c r="A349" s="31" t="n"/>
      <c r="B349" s="32" t="n"/>
      <c r="C349" s="32" t="n"/>
      <c r="D349" s="33" t="n"/>
      <c r="E349" s="33" t="n"/>
      <c r="F349" s="33" t="n"/>
      <c r="G349" s="34" t="n"/>
      <c r="H349" s="35">
        <f>IF(A349="","",DATE(YEAR(A349),MONTH(A349),1))</f>
        <v/>
      </c>
      <c r="I349" s="35">
        <f>IF(A349="","",IF(G349="",H349,DATE(YEAR(G349),MONTH(G349),1)))</f>
        <v/>
      </c>
      <c r="J349" s="36">
        <f>IF(D349="","",IFERROR(VLOOKUP(D349,'Settings'!$A$18:$B$48,2,FALSE),"Not in categories"))</f>
        <v/>
      </c>
    </row>
    <row r="350">
      <c r="A350" s="31" t="n"/>
      <c r="B350" s="32" t="n"/>
      <c r="C350" s="32" t="n"/>
      <c r="D350" s="33" t="n"/>
      <c r="E350" s="33" t="n"/>
      <c r="F350" s="33" t="n"/>
      <c r="G350" s="34" t="n"/>
      <c r="H350" s="35">
        <f>IF(A350="","",DATE(YEAR(A350),MONTH(A350),1))</f>
        <v/>
      </c>
      <c r="I350" s="35">
        <f>IF(A350="","",IF(G350="",H350,DATE(YEAR(G350),MONTH(G350),1)))</f>
        <v/>
      </c>
      <c r="J350" s="36">
        <f>IF(D350="","",IFERROR(VLOOKUP(D350,'Settings'!$A$18:$B$48,2,FALSE),"Not in categories"))</f>
        <v/>
      </c>
    </row>
    <row r="351">
      <c r="A351" s="31" t="n"/>
      <c r="B351" s="32" t="n"/>
      <c r="C351" s="32" t="n"/>
      <c r="D351" s="33" t="n"/>
      <c r="E351" s="33" t="n"/>
      <c r="F351" s="33" t="n"/>
      <c r="G351" s="34" t="n"/>
      <c r="H351" s="35">
        <f>IF(A351="","",DATE(YEAR(A351),MONTH(A351),1))</f>
        <v/>
      </c>
      <c r="I351" s="35">
        <f>IF(A351="","",IF(G351="",H351,DATE(YEAR(G351),MONTH(G351),1)))</f>
        <v/>
      </c>
      <c r="J351" s="36">
        <f>IF(D351="","",IFERROR(VLOOKUP(D351,'Settings'!$A$18:$B$48,2,FALSE),"Not in categories"))</f>
        <v/>
      </c>
    </row>
    <row r="352">
      <c r="A352" s="31" t="n"/>
      <c r="B352" s="32" t="n"/>
      <c r="C352" s="32" t="n"/>
      <c r="D352" s="33" t="n"/>
      <c r="E352" s="33" t="n"/>
      <c r="F352" s="33" t="n"/>
      <c r="G352" s="34" t="n"/>
      <c r="H352" s="35">
        <f>IF(A352="","",DATE(YEAR(A352),MONTH(A352),1))</f>
        <v/>
      </c>
      <c r="I352" s="35">
        <f>IF(A352="","",IF(G352="",H352,DATE(YEAR(G352),MONTH(G352),1)))</f>
        <v/>
      </c>
      <c r="J352" s="36">
        <f>IF(D352="","",IFERROR(VLOOKUP(D352,'Settings'!$A$18:$B$48,2,FALSE),"Not in categories"))</f>
        <v/>
      </c>
    </row>
    <row r="353">
      <c r="A353" s="31" t="n"/>
      <c r="B353" s="32" t="n"/>
      <c r="C353" s="32" t="n"/>
      <c r="D353" s="33" t="n"/>
      <c r="E353" s="33" t="n"/>
      <c r="F353" s="33" t="n"/>
      <c r="G353" s="34" t="n"/>
      <c r="H353" s="35">
        <f>IF(A353="","",DATE(YEAR(A353),MONTH(A353),1))</f>
        <v/>
      </c>
      <c r="I353" s="35">
        <f>IF(A353="","",IF(G353="",H353,DATE(YEAR(G353),MONTH(G353),1)))</f>
        <v/>
      </c>
      <c r="J353" s="36">
        <f>IF(D353="","",IFERROR(VLOOKUP(D353,'Settings'!$A$18:$B$48,2,FALSE),"Not in categories"))</f>
        <v/>
      </c>
    </row>
    <row r="354">
      <c r="A354" s="31" t="n"/>
      <c r="B354" s="32" t="n"/>
      <c r="C354" s="32" t="n"/>
      <c r="D354" s="33" t="n"/>
      <c r="E354" s="33" t="n"/>
      <c r="F354" s="33" t="n"/>
      <c r="G354" s="34" t="n"/>
      <c r="H354" s="35">
        <f>IF(A354="","",DATE(YEAR(A354),MONTH(A354),1))</f>
        <v/>
      </c>
      <c r="I354" s="35">
        <f>IF(A354="","",IF(G354="",H354,DATE(YEAR(G354),MONTH(G354),1)))</f>
        <v/>
      </c>
      <c r="J354" s="36">
        <f>IF(D354="","",IFERROR(VLOOKUP(D354,'Settings'!$A$18:$B$48,2,FALSE),"Not in categories"))</f>
        <v/>
      </c>
    </row>
    <row r="355">
      <c r="A355" s="31" t="n"/>
      <c r="B355" s="32" t="n"/>
      <c r="C355" s="32" t="n"/>
      <c r="D355" s="33" t="n"/>
      <c r="E355" s="33" t="n"/>
      <c r="F355" s="33" t="n"/>
      <c r="G355" s="34" t="n"/>
      <c r="H355" s="35">
        <f>IF(A355="","",DATE(YEAR(A355),MONTH(A355),1))</f>
        <v/>
      </c>
      <c r="I355" s="35">
        <f>IF(A355="","",IF(G355="",H355,DATE(YEAR(G355),MONTH(G355),1)))</f>
        <v/>
      </c>
      <c r="J355" s="36">
        <f>IF(D355="","",IFERROR(VLOOKUP(D355,'Settings'!$A$18:$B$48,2,FALSE),"Not in categories"))</f>
        <v/>
      </c>
    </row>
    <row r="356">
      <c r="A356" s="31" t="n"/>
      <c r="B356" s="32" t="n"/>
      <c r="C356" s="32" t="n"/>
      <c r="D356" s="33" t="n"/>
      <c r="E356" s="33" t="n"/>
      <c r="F356" s="33" t="n"/>
      <c r="G356" s="34" t="n"/>
      <c r="H356" s="35">
        <f>IF(A356="","",DATE(YEAR(A356),MONTH(A356),1))</f>
        <v/>
      </c>
      <c r="I356" s="35">
        <f>IF(A356="","",IF(G356="",H356,DATE(YEAR(G356),MONTH(G356),1)))</f>
        <v/>
      </c>
      <c r="J356" s="36">
        <f>IF(D356="","",IFERROR(VLOOKUP(D356,'Settings'!$A$18:$B$48,2,FALSE),"Not in categories"))</f>
        <v/>
      </c>
    </row>
    <row r="357">
      <c r="A357" s="31" t="n"/>
      <c r="B357" s="32" t="n"/>
      <c r="C357" s="32" t="n"/>
      <c r="D357" s="33" t="n"/>
      <c r="E357" s="33" t="n"/>
      <c r="F357" s="33" t="n"/>
      <c r="G357" s="34" t="n"/>
      <c r="H357" s="35">
        <f>IF(A357="","",DATE(YEAR(A357),MONTH(A357),1))</f>
        <v/>
      </c>
      <c r="I357" s="35">
        <f>IF(A357="","",IF(G357="",H357,DATE(YEAR(G357),MONTH(G357),1)))</f>
        <v/>
      </c>
      <c r="J357" s="36">
        <f>IF(D357="","",IFERROR(VLOOKUP(D357,'Settings'!$A$18:$B$48,2,FALSE),"Not in categories"))</f>
        <v/>
      </c>
    </row>
    <row r="358">
      <c r="A358" s="31" t="n"/>
      <c r="B358" s="32" t="n"/>
      <c r="C358" s="32" t="n"/>
      <c r="D358" s="33" t="n"/>
      <c r="E358" s="33" t="n"/>
      <c r="F358" s="33" t="n"/>
      <c r="G358" s="34" t="n"/>
      <c r="H358" s="35">
        <f>IF(A358="","",DATE(YEAR(A358),MONTH(A358),1))</f>
        <v/>
      </c>
      <c r="I358" s="35">
        <f>IF(A358="","",IF(G358="",H358,DATE(YEAR(G358),MONTH(G358),1)))</f>
        <v/>
      </c>
      <c r="J358" s="36">
        <f>IF(D358="","",IFERROR(VLOOKUP(D358,'Settings'!$A$18:$B$48,2,FALSE),"Not in categories"))</f>
        <v/>
      </c>
    </row>
    <row r="359">
      <c r="A359" s="31" t="n"/>
      <c r="B359" s="32" t="n"/>
      <c r="C359" s="32" t="n"/>
      <c r="D359" s="33" t="n"/>
      <c r="E359" s="33" t="n"/>
      <c r="F359" s="33" t="n"/>
      <c r="G359" s="34" t="n"/>
      <c r="H359" s="35">
        <f>IF(A359="","",DATE(YEAR(A359),MONTH(A359),1))</f>
        <v/>
      </c>
      <c r="I359" s="35">
        <f>IF(A359="","",IF(G359="",H359,DATE(YEAR(G359),MONTH(G359),1)))</f>
        <v/>
      </c>
      <c r="J359" s="36">
        <f>IF(D359="","",IFERROR(VLOOKUP(D359,'Settings'!$A$18:$B$48,2,FALSE),"Not in categories"))</f>
        <v/>
      </c>
    </row>
    <row r="360">
      <c r="A360" s="31" t="n"/>
      <c r="B360" s="32" t="n"/>
      <c r="C360" s="32" t="n"/>
      <c r="D360" s="33" t="n"/>
      <c r="E360" s="33" t="n"/>
      <c r="F360" s="33" t="n"/>
      <c r="G360" s="34" t="n"/>
      <c r="H360" s="35">
        <f>IF(A360="","",DATE(YEAR(A360),MONTH(A360),1))</f>
        <v/>
      </c>
      <c r="I360" s="35">
        <f>IF(A360="","",IF(G360="",H360,DATE(YEAR(G360),MONTH(G360),1)))</f>
        <v/>
      </c>
      <c r="J360" s="36">
        <f>IF(D360="","",IFERROR(VLOOKUP(D360,'Settings'!$A$18:$B$48,2,FALSE),"Not in categories"))</f>
        <v/>
      </c>
    </row>
    <row r="361">
      <c r="A361" s="31" t="n"/>
      <c r="B361" s="32" t="n"/>
      <c r="C361" s="32" t="n"/>
      <c r="D361" s="33" t="n"/>
      <c r="E361" s="33" t="n"/>
      <c r="F361" s="33" t="n"/>
      <c r="G361" s="34" t="n"/>
      <c r="H361" s="35">
        <f>IF(A361="","",DATE(YEAR(A361),MONTH(A361),1))</f>
        <v/>
      </c>
      <c r="I361" s="35">
        <f>IF(A361="","",IF(G361="",H361,DATE(YEAR(G361),MONTH(G361),1)))</f>
        <v/>
      </c>
      <c r="J361" s="36">
        <f>IF(D361="","",IFERROR(VLOOKUP(D361,'Settings'!$A$18:$B$48,2,FALSE),"Not in categories"))</f>
        <v/>
      </c>
    </row>
    <row r="362">
      <c r="A362" s="31" t="n"/>
      <c r="B362" s="32" t="n"/>
      <c r="C362" s="32" t="n"/>
      <c r="D362" s="33" t="n"/>
      <c r="E362" s="33" t="n"/>
      <c r="F362" s="33" t="n"/>
      <c r="G362" s="34" t="n"/>
      <c r="H362" s="35">
        <f>IF(A362="","",DATE(YEAR(A362),MONTH(A362),1))</f>
        <v/>
      </c>
      <c r="I362" s="35">
        <f>IF(A362="","",IF(G362="",H362,DATE(YEAR(G362),MONTH(G362),1)))</f>
        <v/>
      </c>
      <c r="J362" s="36">
        <f>IF(D362="","",IFERROR(VLOOKUP(D362,'Settings'!$A$18:$B$48,2,FALSE),"Not in categories"))</f>
        <v/>
      </c>
    </row>
    <row r="363">
      <c r="A363" s="31" t="n"/>
      <c r="B363" s="32" t="n"/>
      <c r="C363" s="32" t="n"/>
      <c r="D363" s="33" t="n"/>
      <c r="E363" s="33" t="n"/>
      <c r="F363" s="33" t="n"/>
      <c r="G363" s="34" t="n"/>
      <c r="H363" s="35">
        <f>IF(A363="","",DATE(YEAR(A363),MONTH(A363),1))</f>
        <v/>
      </c>
      <c r="I363" s="35">
        <f>IF(A363="","",IF(G363="",H363,DATE(YEAR(G363),MONTH(G363),1)))</f>
        <v/>
      </c>
      <c r="J363" s="36">
        <f>IF(D363="","",IFERROR(VLOOKUP(D363,'Settings'!$A$18:$B$48,2,FALSE),"Not in categories"))</f>
        <v/>
      </c>
    </row>
    <row r="364">
      <c r="A364" s="31" t="n"/>
      <c r="B364" s="32" t="n"/>
      <c r="C364" s="32" t="n"/>
      <c r="D364" s="33" t="n"/>
      <c r="E364" s="33" t="n"/>
      <c r="F364" s="33" t="n"/>
      <c r="G364" s="34" t="n"/>
      <c r="H364" s="35">
        <f>IF(A364="","",DATE(YEAR(A364),MONTH(A364),1))</f>
        <v/>
      </c>
      <c r="I364" s="35">
        <f>IF(A364="","",IF(G364="",H364,DATE(YEAR(G364),MONTH(G364),1)))</f>
        <v/>
      </c>
      <c r="J364" s="36">
        <f>IF(D364="","",IFERROR(VLOOKUP(D364,'Settings'!$A$18:$B$48,2,FALSE),"Not in categories"))</f>
        <v/>
      </c>
    </row>
    <row r="365">
      <c r="A365" s="31" t="n"/>
      <c r="B365" s="32" t="n"/>
      <c r="C365" s="32" t="n"/>
      <c r="D365" s="33" t="n"/>
      <c r="E365" s="33" t="n"/>
      <c r="F365" s="33" t="n"/>
      <c r="G365" s="34" t="n"/>
      <c r="H365" s="35">
        <f>IF(A365="","",DATE(YEAR(A365),MONTH(A365),1))</f>
        <v/>
      </c>
      <c r="I365" s="35">
        <f>IF(A365="","",IF(G365="",H365,DATE(YEAR(G365),MONTH(G365),1)))</f>
        <v/>
      </c>
      <c r="J365" s="36">
        <f>IF(D365="","",IFERROR(VLOOKUP(D365,'Settings'!$A$18:$B$48,2,FALSE),"Not in categories"))</f>
        <v/>
      </c>
    </row>
    <row r="366">
      <c r="A366" s="31" t="n"/>
      <c r="B366" s="32" t="n"/>
      <c r="C366" s="32" t="n"/>
      <c r="D366" s="33" t="n"/>
      <c r="E366" s="33" t="n"/>
      <c r="F366" s="33" t="n"/>
      <c r="G366" s="34" t="n"/>
      <c r="H366" s="35">
        <f>IF(A366="","",DATE(YEAR(A366),MONTH(A366),1))</f>
        <v/>
      </c>
      <c r="I366" s="35">
        <f>IF(A366="","",IF(G366="",H366,DATE(YEAR(G366),MONTH(G366),1)))</f>
        <v/>
      </c>
      <c r="J366" s="36">
        <f>IF(D366="","",IFERROR(VLOOKUP(D366,'Settings'!$A$18:$B$48,2,FALSE),"Not in categories"))</f>
        <v/>
      </c>
    </row>
    <row r="367">
      <c r="A367" s="31" t="n"/>
      <c r="B367" s="32" t="n"/>
      <c r="C367" s="32" t="n"/>
      <c r="D367" s="33" t="n"/>
      <c r="E367" s="33" t="n"/>
      <c r="F367" s="33" t="n"/>
      <c r="G367" s="34" t="n"/>
      <c r="H367" s="35">
        <f>IF(A367="","",DATE(YEAR(A367),MONTH(A367),1))</f>
        <v/>
      </c>
      <c r="I367" s="35">
        <f>IF(A367="","",IF(G367="",H367,DATE(YEAR(G367),MONTH(G367),1)))</f>
        <v/>
      </c>
      <c r="J367" s="36">
        <f>IF(D367="","",IFERROR(VLOOKUP(D367,'Settings'!$A$18:$B$48,2,FALSE),"Not in categories"))</f>
        <v/>
      </c>
    </row>
    <row r="368">
      <c r="A368" s="31" t="n"/>
      <c r="B368" s="32" t="n"/>
      <c r="C368" s="32" t="n"/>
      <c r="D368" s="33" t="n"/>
      <c r="E368" s="33" t="n"/>
      <c r="F368" s="33" t="n"/>
      <c r="G368" s="34" t="n"/>
      <c r="H368" s="35">
        <f>IF(A368="","",DATE(YEAR(A368),MONTH(A368),1))</f>
        <v/>
      </c>
      <c r="I368" s="35">
        <f>IF(A368="","",IF(G368="",H368,DATE(YEAR(G368),MONTH(G368),1)))</f>
        <v/>
      </c>
      <c r="J368" s="36">
        <f>IF(D368="","",IFERROR(VLOOKUP(D368,'Settings'!$A$18:$B$48,2,FALSE),"Not in categories"))</f>
        <v/>
      </c>
    </row>
    <row r="369">
      <c r="A369" s="31" t="n"/>
      <c r="B369" s="32" t="n"/>
      <c r="C369" s="32" t="n"/>
      <c r="D369" s="33" t="n"/>
      <c r="E369" s="33" t="n"/>
      <c r="F369" s="33" t="n"/>
      <c r="G369" s="34" t="n"/>
      <c r="H369" s="35">
        <f>IF(A369="","",DATE(YEAR(A369),MONTH(A369),1))</f>
        <v/>
      </c>
      <c r="I369" s="35">
        <f>IF(A369="","",IF(G369="",H369,DATE(YEAR(G369),MONTH(G369),1)))</f>
        <v/>
      </c>
      <c r="J369" s="36">
        <f>IF(D369="","",IFERROR(VLOOKUP(D369,'Settings'!$A$18:$B$48,2,FALSE),"Not in categories"))</f>
        <v/>
      </c>
    </row>
    <row r="370">
      <c r="A370" s="31" t="n"/>
      <c r="B370" s="32" t="n"/>
      <c r="C370" s="32" t="n"/>
      <c r="D370" s="33" t="n"/>
      <c r="E370" s="33" t="n"/>
      <c r="F370" s="33" t="n"/>
      <c r="G370" s="34" t="n"/>
      <c r="H370" s="35">
        <f>IF(A370="","",DATE(YEAR(A370),MONTH(A370),1))</f>
        <v/>
      </c>
      <c r="I370" s="35">
        <f>IF(A370="","",IF(G370="",H370,DATE(YEAR(G370),MONTH(G370),1)))</f>
        <v/>
      </c>
      <c r="J370" s="36">
        <f>IF(D370="","",IFERROR(VLOOKUP(D370,'Settings'!$A$18:$B$48,2,FALSE),"Not in categories"))</f>
        <v/>
      </c>
    </row>
    <row r="371">
      <c r="A371" s="31" t="n"/>
      <c r="B371" s="32" t="n"/>
      <c r="C371" s="32" t="n"/>
      <c r="D371" s="33" t="n"/>
      <c r="E371" s="33" t="n"/>
      <c r="F371" s="33" t="n"/>
      <c r="G371" s="34" t="n"/>
      <c r="H371" s="35">
        <f>IF(A371="","",DATE(YEAR(A371),MONTH(A371),1))</f>
        <v/>
      </c>
      <c r="I371" s="35">
        <f>IF(A371="","",IF(G371="",H371,DATE(YEAR(G371),MONTH(G371),1)))</f>
        <v/>
      </c>
      <c r="J371" s="36">
        <f>IF(D371="","",IFERROR(VLOOKUP(D371,'Settings'!$A$18:$B$48,2,FALSE),"Not in categories"))</f>
        <v/>
      </c>
    </row>
    <row r="372">
      <c r="A372" s="31" t="n"/>
      <c r="B372" s="32" t="n"/>
      <c r="C372" s="32" t="n"/>
      <c r="D372" s="33" t="n"/>
      <c r="E372" s="33" t="n"/>
      <c r="F372" s="33" t="n"/>
      <c r="G372" s="34" t="n"/>
      <c r="H372" s="35">
        <f>IF(A372="","",DATE(YEAR(A372),MONTH(A372),1))</f>
        <v/>
      </c>
      <c r="I372" s="35">
        <f>IF(A372="","",IF(G372="",H372,DATE(YEAR(G372),MONTH(G372),1)))</f>
        <v/>
      </c>
      <c r="J372" s="36">
        <f>IF(D372="","",IFERROR(VLOOKUP(D372,'Settings'!$A$18:$B$48,2,FALSE),"Not in categories"))</f>
        <v/>
      </c>
    </row>
    <row r="373">
      <c r="A373" s="31" t="n"/>
      <c r="B373" s="32" t="n"/>
      <c r="C373" s="32" t="n"/>
      <c r="D373" s="33" t="n"/>
      <c r="E373" s="33" t="n"/>
      <c r="F373" s="33" t="n"/>
      <c r="G373" s="34" t="n"/>
      <c r="H373" s="35">
        <f>IF(A373="","",DATE(YEAR(A373),MONTH(A373),1))</f>
        <v/>
      </c>
      <c r="I373" s="35">
        <f>IF(A373="","",IF(G373="",H373,DATE(YEAR(G373),MONTH(G373),1)))</f>
        <v/>
      </c>
      <c r="J373" s="36">
        <f>IF(D373="","",IFERROR(VLOOKUP(D373,'Settings'!$A$18:$B$48,2,FALSE),"Not in categories"))</f>
        <v/>
      </c>
    </row>
    <row r="374">
      <c r="A374" s="31" t="n"/>
      <c r="B374" s="32" t="n"/>
      <c r="C374" s="32" t="n"/>
      <c r="D374" s="33" t="n"/>
      <c r="E374" s="33" t="n"/>
      <c r="F374" s="33" t="n"/>
      <c r="G374" s="34" t="n"/>
      <c r="H374" s="35">
        <f>IF(A374="","",DATE(YEAR(A374),MONTH(A374),1))</f>
        <v/>
      </c>
      <c r="I374" s="35">
        <f>IF(A374="","",IF(G374="",H374,DATE(YEAR(G374),MONTH(G374),1)))</f>
        <v/>
      </c>
      <c r="J374" s="36">
        <f>IF(D374="","",IFERROR(VLOOKUP(D374,'Settings'!$A$18:$B$48,2,FALSE),"Not in categories"))</f>
        <v/>
      </c>
    </row>
    <row r="375">
      <c r="A375" s="31" t="n"/>
      <c r="B375" s="32" t="n"/>
      <c r="C375" s="32" t="n"/>
      <c r="D375" s="33" t="n"/>
      <c r="E375" s="33" t="n"/>
      <c r="F375" s="33" t="n"/>
      <c r="G375" s="34" t="n"/>
      <c r="H375" s="35">
        <f>IF(A375="","",DATE(YEAR(A375),MONTH(A375),1))</f>
        <v/>
      </c>
      <c r="I375" s="35">
        <f>IF(A375="","",IF(G375="",H375,DATE(YEAR(G375),MONTH(G375),1)))</f>
        <v/>
      </c>
      <c r="J375" s="36">
        <f>IF(D375="","",IFERROR(VLOOKUP(D375,'Settings'!$A$18:$B$48,2,FALSE),"Not in categories"))</f>
        <v/>
      </c>
    </row>
    <row r="376">
      <c r="A376" s="31" t="n"/>
      <c r="B376" s="32" t="n"/>
      <c r="C376" s="32" t="n"/>
      <c r="D376" s="33" t="n"/>
      <c r="E376" s="33" t="n"/>
      <c r="F376" s="33" t="n"/>
      <c r="G376" s="34" t="n"/>
      <c r="H376" s="35">
        <f>IF(A376="","",DATE(YEAR(A376),MONTH(A376),1))</f>
        <v/>
      </c>
      <c r="I376" s="35">
        <f>IF(A376="","",IF(G376="",H376,DATE(YEAR(G376),MONTH(G376),1)))</f>
        <v/>
      </c>
      <c r="J376" s="36">
        <f>IF(D376="","",IFERROR(VLOOKUP(D376,'Settings'!$A$18:$B$48,2,FALSE),"Not in categories"))</f>
        <v/>
      </c>
    </row>
    <row r="377">
      <c r="A377" s="31" t="n"/>
      <c r="B377" s="32" t="n"/>
      <c r="C377" s="32" t="n"/>
      <c r="D377" s="33" t="n"/>
      <c r="E377" s="33" t="n"/>
      <c r="F377" s="33" t="n"/>
      <c r="G377" s="34" t="n"/>
      <c r="H377" s="35">
        <f>IF(A377="","",DATE(YEAR(A377),MONTH(A377),1))</f>
        <v/>
      </c>
      <c r="I377" s="35">
        <f>IF(A377="","",IF(G377="",H377,DATE(YEAR(G377),MONTH(G377),1)))</f>
        <v/>
      </c>
      <c r="J377" s="36">
        <f>IF(D377="","",IFERROR(VLOOKUP(D377,'Settings'!$A$18:$B$48,2,FALSE),"Not in categories"))</f>
        <v/>
      </c>
    </row>
    <row r="378">
      <c r="A378" s="31" t="n"/>
      <c r="B378" s="32" t="n"/>
      <c r="C378" s="32" t="n"/>
      <c r="D378" s="33" t="n"/>
      <c r="E378" s="33" t="n"/>
      <c r="F378" s="33" t="n"/>
      <c r="G378" s="34" t="n"/>
      <c r="H378" s="35">
        <f>IF(A378="","",DATE(YEAR(A378),MONTH(A378),1))</f>
        <v/>
      </c>
      <c r="I378" s="35">
        <f>IF(A378="","",IF(G378="",H378,DATE(YEAR(G378),MONTH(G378),1)))</f>
        <v/>
      </c>
      <c r="J378" s="36">
        <f>IF(D378="","",IFERROR(VLOOKUP(D378,'Settings'!$A$18:$B$48,2,FALSE),"Not in categories"))</f>
        <v/>
      </c>
    </row>
    <row r="379">
      <c r="A379" s="31" t="n"/>
      <c r="B379" s="32" t="n"/>
      <c r="C379" s="32" t="n"/>
      <c r="D379" s="33" t="n"/>
      <c r="E379" s="33" t="n"/>
      <c r="F379" s="33" t="n"/>
      <c r="G379" s="34" t="n"/>
      <c r="H379" s="35">
        <f>IF(A379="","",DATE(YEAR(A379),MONTH(A379),1))</f>
        <v/>
      </c>
      <c r="I379" s="35">
        <f>IF(A379="","",IF(G379="",H379,DATE(YEAR(G379),MONTH(G379),1)))</f>
        <v/>
      </c>
      <c r="J379" s="36">
        <f>IF(D379="","",IFERROR(VLOOKUP(D379,'Settings'!$A$18:$B$48,2,FALSE),"Not in categories"))</f>
        <v/>
      </c>
    </row>
    <row r="380">
      <c r="A380" s="31" t="n"/>
      <c r="B380" s="32" t="n"/>
      <c r="C380" s="32" t="n"/>
      <c r="D380" s="33" t="n"/>
      <c r="E380" s="33" t="n"/>
      <c r="F380" s="33" t="n"/>
      <c r="G380" s="34" t="n"/>
      <c r="H380" s="35">
        <f>IF(A380="","",DATE(YEAR(A380),MONTH(A380),1))</f>
        <v/>
      </c>
      <c r="I380" s="35">
        <f>IF(A380="","",IF(G380="",H380,DATE(YEAR(G380),MONTH(G380),1)))</f>
        <v/>
      </c>
      <c r="J380" s="36">
        <f>IF(D380="","",IFERROR(VLOOKUP(D380,'Settings'!$A$18:$B$48,2,FALSE),"Not in categories"))</f>
        <v/>
      </c>
    </row>
    <row r="381">
      <c r="A381" s="31" t="n"/>
      <c r="B381" s="32" t="n"/>
      <c r="C381" s="32" t="n"/>
      <c r="D381" s="33" t="n"/>
      <c r="E381" s="33" t="n"/>
      <c r="F381" s="33" t="n"/>
      <c r="G381" s="34" t="n"/>
      <c r="H381" s="35">
        <f>IF(A381="","",DATE(YEAR(A381),MONTH(A381),1))</f>
        <v/>
      </c>
      <c r="I381" s="35">
        <f>IF(A381="","",IF(G381="",H381,DATE(YEAR(G381),MONTH(G381),1)))</f>
        <v/>
      </c>
      <c r="J381" s="36">
        <f>IF(D381="","",IFERROR(VLOOKUP(D381,'Settings'!$A$18:$B$48,2,FALSE),"Not in categories"))</f>
        <v/>
      </c>
    </row>
    <row r="382">
      <c r="A382" s="31" t="n"/>
      <c r="B382" s="32" t="n"/>
      <c r="C382" s="32" t="n"/>
      <c r="D382" s="33" t="n"/>
      <c r="E382" s="33" t="n"/>
      <c r="F382" s="33" t="n"/>
      <c r="G382" s="34" t="n"/>
      <c r="H382" s="35">
        <f>IF(A382="","",DATE(YEAR(A382),MONTH(A382),1))</f>
        <v/>
      </c>
      <c r="I382" s="35">
        <f>IF(A382="","",IF(G382="",H382,DATE(YEAR(G382),MONTH(G382),1)))</f>
        <v/>
      </c>
      <c r="J382" s="36">
        <f>IF(D382="","",IFERROR(VLOOKUP(D382,'Settings'!$A$18:$B$48,2,FALSE),"Not in categories"))</f>
        <v/>
      </c>
    </row>
    <row r="383">
      <c r="A383" s="31" t="n"/>
      <c r="B383" s="32" t="n"/>
      <c r="C383" s="32" t="n"/>
      <c r="D383" s="33" t="n"/>
      <c r="E383" s="33" t="n"/>
      <c r="F383" s="33" t="n"/>
      <c r="G383" s="34" t="n"/>
      <c r="H383" s="35">
        <f>IF(A383="","",DATE(YEAR(A383),MONTH(A383),1))</f>
        <v/>
      </c>
      <c r="I383" s="35">
        <f>IF(A383="","",IF(G383="",H383,DATE(YEAR(G383),MONTH(G383),1)))</f>
        <v/>
      </c>
      <c r="J383" s="36">
        <f>IF(D383="","",IFERROR(VLOOKUP(D383,'Settings'!$A$18:$B$48,2,FALSE),"Not in categories"))</f>
        <v/>
      </c>
    </row>
    <row r="384">
      <c r="A384" s="31" t="n"/>
      <c r="B384" s="32" t="n"/>
      <c r="C384" s="32" t="n"/>
      <c r="D384" s="33" t="n"/>
      <c r="E384" s="33" t="n"/>
      <c r="F384" s="33" t="n"/>
      <c r="G384" s="34" t="n"/>
      <c r="H384" s="35">
        <f>IF(A384="","",DATE(YEAR(A384),MONTH(A384),1))</f>
        <v/>
      </c>
      <c r="I384" s="35">
        <f>IF(A384="","",IF(G384="",H384,DATE(YEAR(G384),MONTH(G384),1)))</f>
        <v/>
      </c>
      <c r="J384" s="36">
        <f>IF(D384="","",IFERROR(VLOOKUP(D384,'Settings'!$A$18:$B$48,2,FALSE),"Not in categories"))</f>
        <v/>
      </c>
    </row>
    <row r="385">
      <c r="A385" s="31" t="n"/>
      <c r="B385" s="32" t="n"/>
      <c r="C385" s="32" t="n"/>
      <c r="D385" s="33" t="n"/>
      <c r="E385" s="33" t="n"/>
      <c r="F385" s="33" t="n"/>
      <c r="G385" s="34" t="n"/>
      <c r="H385" s="35">
        <f>IF(A385="","",DATE(YEAR(A385),MONTH(A385),1))</f>
        <v/>
      </c>
      <c r="I385" s="35">
        <f>IF(A385="","",IF(G385="",H385,DATE(YEAR(G385),MONTH(G385),1)))</f>
        <v/>
      </c>
      <c r="J385" s="36">
        <f>IF(D385="","",IFERROR(VLOOKUP(D385,'Settings'!$A$18:$B$48,2,FALSE),"Not in categories"))</f>
        <v/>
      </c>
    </row>
    <row r="386">
      <c r="A386" s="31" t="n"/>
      <c r="B386" s="32" t="n"/>
      <c r="C386" s="32" t="n"/>
      <c r="D386" s="33" t="n"/>
      <c r="E386" s="33" t="n"/>
      <c r="F386" s="33" t="n"/>
      <c r="G386" s="34" t="n"/>
      <c r="H386" s="35">
        <f>IF(A386="","",DATE(YEAR(A386),MONTH(A386),1))</f>
        <v/>
      </c>
      <c r="I386" s="35">
        <f>IF(A386="","",IF(G386="",H386,DATE(YEAR(G386),MONTH(G386),1)))</f>
        <v/>
      </c>
      <c r="J386" s="36">
        <f>IF(D386="","",IFERROR(VLOOKUP(D386,'Settings'!$A$18:$B$48,2,FALSE),"Not in categories"))</f>
        <v/>
      </c>
    </row>
    <row r="387">
      <c r="A387" s="31" t="n"/>
      <c r="B387" s="32" t="n"/>
      <c r="C387" s="32" t="n"/>
      <c r="D387" s="33" t="n"/>
      <c r="E387" s="33" t="n"/>
      <c r="F387" s="33" t="n"/>
      <c r="G387" s="34" t="n"/>
      <c r="H387" s="35">
        <f>IF(A387="","",DATE(YEAR(A387),MONTH(A387),1))</f>
        <v/>
      </c>
      <c r="I387" s="35">
        <f>IF(A387="","",IF(G387="",H387,DATE(YEAR(G387),MONTH(G387),1)))</f>
        <v/>
      </c>
      <c r="J387" s="36">
        <f>IF(D387="","",IFERROR(VLOOKUP(D387,'Settings'!$A$18:$B$48,2,FALSE),"Not in categories"))</f>
        <v/>
      </c>
    </row>
    <row r="388">
      <c r="A388" s="31" t="n"/>
      <c r="B388" s="32" t="n"/>
      <c r="C388" s="32" t="n"/>
      <c r="D388" s="33" t="n"/>
      <c r="E388" s="33" t="n"/>
      <c r="F388" s="33" t="n"/>
      <c r="G388" s="34" t="n"/>
      <c r="H388" s="35">
        <f>IF(A388="","",DATE(YEAR(A388),MONTH(A388),1))</f>
        <v/>
      </c>
      <c r="I388" s="35">
        <f>IF(A388="","",IF(G388="",H388,DATE(YEAR(G388),MONTH(G388),1)))</f>
        <v/>
      </c>
      <c r="J388" s="36">
        <f>IF(D388="","",IFERROR(VLOOKUP(D388,'Settings'!$A$18:$B$48,2,FALSE),"Not in categories"))</f>
        <v/>
      </c>
    </row>
    <row r="389">
      <c r="A389" s="31" t="n"/>
      <c r="B389" s="32" t="n"/>
      <c r="C389" s="32" t="n"/>
      <c r="D389" s="33" t="n"/>
      <c r="E389" s="33" t="n"/>
      <c r="F389" s="33" t="n"/>
      <c r="G389" s="34" t="n"/>
      <c r="H389" s="35">
        <f>IF(A389="","",DATE(YEAR(A389),MONTH(A389),1))</f>
        <v/>
      </c>
      <c r="I389" s="35">
        <f>IF(A389="","",IF(G389="",H389,DATE(YEAR(G389),MONTH(G389),1)))</f>
        <v/>
      </c>
      <c r="J389" s="36">
        <f>IF(D389="","",IFERROR(VLOOKUP(D389,'Settings'!$A$18:$B$48,2,FALSE),"Not in categories"))</f>
        <v/>
      </c>
    </row>
    <row r="390">
      <c r="A390" s="31" t="n"/>
      <c r="B390" s="32" t="n"/>
      <c r="C390" s="32" t="n"/>
      <c r="D390" s="33" t="n"/>
      <c r="E390" s="33" t="n"/>
      <c r="F390" s="33" t="n"/>
      <c r="G390" s="34" t="n"/>
      <c r="H390" s="35">
        <f>IF(A390="","",DATE(YEAR(A390),MONTH(A390),1))</f>
        <v/>
      </c>
      <c r="I390" s="35">
        <f>IF(A390="","",IF(G390="",H390,DATE(YEAR(G390),MONTH(G390),1)))</f>
        <v/>
      </c>
      <c r="J390" s="36">
        <f>IF(D390="","",IFERROR(VLOOKUP(D390,'Settings'!$A$18:$B$48,2,FALSE),"Not in categories"))</f>
        <v/>
      </c>
    </row>
    <row r="391">
      <c r="A391" s="31" t="n"/>
      <c r="B391" s="32" t="n"/>
      <c r="C391" s="32" t="n"/>
      <c r="D391" s="33" t="n"/>
      <c r="E391" s="33" t="n"/>
      <c r="F391" s="33" t="n"/>
      <c r="G391" s="34" t="n"/>
      <c r="H391" s="35">
        <f>IF(A391="","",DATE(YEAR(A391),MONTH(A391),1))</f>
        <v/>
      </c>
      <c r="I391" s="35">
        <f>IF(A391="","",IF(G391="",H391,DATE(YEAR(G391),MONTH(G391),1)))</f>
        <v/>
      </c>
      <c r="J391" s="36">
        <f>IF(D391="","",IFERROR(VLOOKUP(D391,'Settings'!$A$18:$B$48,2,FALSE),"Not in categories"))</f>
        <v/>
      </c>
    </row>
    <row r="392">
      <c r="A392" s="31" t="n"/>
      <c r="B392" s="32" t="n"/>
      <c r="C392" s="32" t="n"/>
      <c r="D392" s="33" t="n"/>
      <c r="E392" s="33" t="n"/>
      <c r="F392" s="33" t="n"/>
      <c r="G392" s="34" t="n"/>
      <c r="H392" s="35">
        <f>IF(A392="","",DATE(YEAR(A392),MONTH(A392),1))</f>
        <v/>
      </c>
      <c r="I392" s="35">
        <f>IF(A392="","",IF(G392="",H392,DATE(YEAR(G392),MONTH(G392),1)))</f>
        <v/>
      </c>
      <c r="J392" s="36">
        <f>IF(D392="","",IFERROR(VLOOKUP(D392,'Settings'!$A$18:$B$48,2,FALSE),"Not in categories"))</f>
        <v/>
      </c>
    </row>
    <row r="393">
      <c r="A393" s="31" t="n"/>
      <c r="B393" s="32" t="n"/>
      <c r="C393" s="32" t="n"/>
      <c r="D393" s="33" t="n"/>
      <c r="E393" s="33" t="n"/>
      <c r="F393" s="33" t="n"/>
      <c r="G393" s="34" t="n"/>
      <c r="H393" s="35">
        <f>IF(A393="","",DATE(YEAR(A393),MONTH(A393),1))</f>
        <v/>
      </c>
      <c r="I393" s="35">
        <f>IF(A393="","",IF(G393="",H393,DATE(YEAR(G393),MONTH(G393),1)))</f>
        <v/>
      </c>
      <c r="J393" s="36">
        <f>IF(D393="","",IFERROR(VLOOKUP(D393,'Settings'!$A$18:$B$48,2,FALSE),"Not in categories"))</f>
        <v/>
      </c>
    </row>
    <row r="394">
      <c r="A394" s="31" t="n"/>
      <c r="B394" s="32" t="n"/>
      <c r="C394" s="32" t="n"/>
      <c r="D394" s="33" t="n"/>
      <c r="E394" s="33" t="n"/>
      <c r="F394" s="33" t="n"/>
      <c r="G394" s="34" t="n"/>
      <c r="H394" s="35">
        <f>IF(A394="","",DATE(YEAR(A394),MONTH(A394),1))</f>
        <v/>
      </c>
      <c r="I394" s="35">
        <f>IF(A394="","",IF(G394="",H394,DATE(YEAR(G394),MONTH(G394),1)))</f>
        <v/>
      </c>
      <c r="J394" s="36">
        <f>IF(D394="","",IFERROR(VLOOKUP(D394,'Settings'!$A$18:$B$48,2,FALSE),"Not in categories"))</f>
        <v/>
      </c>
    </row>
    <row r="395">
      <c r="A395" s="31" t="n"/>
      <c r="B395" s="32" t="n"/>
      <c r="C395" s="32" t="n"/>
      <c r="D395" s="33" t="n"/>
      <c r="E395" s="33" t="n"/>
      <c r="F395" s="33" t="n"/>
      <c r="G395" s="34" t="n"/>
      <c r="H395" s="35">
        <f>IF(A395="","",DATE(YEAR(A395),MONTH(A395),1))</f>
        <v/>
      </c>
      <c r="I395" s="35">
        <f>IF(A395="","",IF(G395="",H395,DATE(YEAR(G395),MONTH(G395),1)))</f>
        <v/>
      </c>
      <c r="J395" s="36">
        <f>IF(D395="","",IFERROR(VLOOKUP(D395,'Settings'!$A$18:$B$48,2,FALSE),"Not in categories"))</f>
        <v/>
      </c>
    </row>
    <row r="396">
      <c r="A396" s="31" t="n"/>
      <c r="B396" s="32" t="n"/>
      <c r="C396" s="32" t="n"/>
      <c r="D396" s="33" t="n"/>
      <c r="E396" s="33" t="n"/>
      <c r="F396" s="33" t="n"/>
      <c r="G396" s="34" t="n"/>
      <c r="H396" s="35">
        <f>IF(A396="","",DATE(YEAR(A396),MONTH(A396),1))</f>
        <v/>
      </c>
      <c r="I396" s="35">
        <f>IF(A396="","",IF(G396="",H396,DATE(YEAR(G396),MONTH(G396),1)))</f>
        <v/>
      </c>
      <c r="J396" s="36">
        <f>IF(D396="","",IFERROR(VLOOKUP(D396,'Settings'!$A$18:$B$48,2,FALSE),"Not in categories"))</f>
        <v/>
      </c>
    </row>
    <row r="397">
      <c r="A397" s="31" t="n"/>
      <c r="B397" s="32" t="n"/>
      <c r="C397" s="32" t="n"/>
      <c r="D397" s="33" t="n"/>
      <c r="E397" s="33" t="n"/>
      <c r="F397" s="33" t="n"/>
      <c r="G397" s="34" t="n"/>
      <c r="H397" s="35">
        <f>IF(A397="","",DATE(YEAR(A397),MONTH(A397),1))</f>
        <v/>
      </c>
      <c r="I397" s="35">
        <f>IF(A397="","",IF(G397="",H397,DATE(YEAR(G397),MONTH(G397),1)))</f>
        <v/>
      </c>
      <c r="J397" s="36">
        <f>IF(D397="","",IFERROR(VLOOKUP(D397,'Settings'!$A$18:$B$48,2,FALSE),"Not in categories"))</f>
        <v/>
      </c>
    </row>
    <row r="398">
      <c r="A398" s="31" t="n"/>
      <c r="B398" s="32" t="n"/>
      <c r="C398" s="32" t="n"/>
      <c r="D398" s="33" t="n"/>
      <c r="E398" s="33" t="n"/>
      <c r="F398" s="33" t="n"/>
      <c r="G398" s="34" t="n"/>
      <c r="H398" s="35">
        <f>IF(A398="","",DATE(YEAR(A398),MONTH(A398),1))</f>
        <v/>
      </c>
      <c r="I398" s="35">
        <f>IF(A398="","",IF(G398="",H398,DATE(YEAR(G398),MONTH(G398),1)))</f>
        <v/>
      </c>
      <c r="J398" s="36">
        <f>IF(D398="","",IFERROR(VLOOKUP(D398,'Settings'!$A$18:$B$48,2,FALSE),"Not in categories"))</f>
        <v/>
      </c>
    </row>
    <row r="399">
      <c r="A399" s="31" t="n"/>
      <c r="B399" s="32" t="n"/>
      <c r="C399" s="32" t="n"/>
      <c r="D399" s="33" t="n"/>
      <c r="E399" s="33" t="n"/>
      <c r="F399" s="33" t="n"/>
      <c r="G399" s="34" t="n"/>
      <c r="H399" s="35">
        <f>IF(A399="","",DATE(YEAR(A399),MONTH(A399),1))</f>
        <v/>
      </c>
      <c r="I399" s="35">
        <f>IF(A399="","",IF(G399="",H399,DATE(YEAR(G399),MONTH(G399),1)))</f>
        <v/>
      </c>
      <c r="J399" s="36">
        <f>IF(D399="","",IFERROR(VLOOKUP(D399,'Settings'!$A$18:$B$48,2,FALSE),"Not in categories"))</f>
        <v/>
      </c>
    </row>
    <row r="400">
      <c r="A400" s="31" t="n"/>
      <c r="B400" s="32" t="n"/>
      <c r="C400" s="32" t="n"/>
      <c r="D400" s="33" t="n"/>
      <c r="E400" s="33" t="n"/>
      <c r="F400" s="33" t="n"/>
      <c r="G400" s="34" t="n"/>
      <c r="H400" s="35">
        <f>IF(A400="","",DATE(YEAR(A400),MONTH(A400),1))</f>
        <v/>
      </c>
      <c r="I400" s="35">
        <f>IF(A400="","",IF(G400="",H400,DATE(YEAR(G400),MONTH(G400),1)))</f>
        <v/>
      </c>
      <c r="J400" s="36">
        <f>IF(D400="","",IFERROR(VLOOKUP(D400,'Settings'!$A$18:$B$48,2,FALSE),"Not in categories"))</f>
        <v/>
      </c>
    </row>
    <row r="401">
      <c r="A401" s="31" t="n"/>
      <c r="B401" s="32" t="n"/>
      <c r="C401" s="32" t="n"/>
      <c r="D401" s="33" t="n"/>
      <c r="E401" s="33" t="n"/>
      <c r="F401" s="33" t="n"/>
      <c r="G401" s="34" t="n"/>
      <c r="H401" s="35">
        <f>IF(A401="","",DATE(YEAR(A401),MONTH(A401),1))</f>
        <v/>
      </c>
      <c r="I401" s="35">
        <f>IF(A401="","",IF(G401="",H401,DATE(YEAR(G401),MONTH(G401),1)))</f>
        <v/>
      </c>
      <c r="J401" s="36">
        <f>IF(D401="","",IFERROR(VLOOKUP(D401,'Settings'!$A$18:$B$48,2,FALSE),"Not in categories"))</f>
        <v/>
      </c>
    </row>
    <row r="402">
      <c r="A402" s="31" t="n"/>
      <c r="B402" s="32" t="n"/>
      <c r="C402" s="32" t="n"/>
      <c r="D402" s="33" t="n"/>
      <c r="E402" s="33" t="n"/>
      <c r="F402" s="33" t="n"/>
      <c r="G402" s="34" t="n"/>
      <c r="H402" s="35">
        <f>IF(A402="","",DATE(YEAR(A402),MONTH(A402),1))</f>
        <v/>
      </c>
      <c r="I402" s="35">
        <f>IF(A402="","",IF(G402="",H402,DATE(YEAR(G402),MONTH(G402),1)))</f>
        <v/>
      </c>
      <c r="J402" s="36">
        <f>IF(D402="","",IFERROR(VLOOKUP(D402,'Settings'!$A$18:$B$48,2,FALSE),"Not in categories"))</f>
        <v/>
      </c>
    </row>
    <row r="403">
      <c r="A403" s="31" t="n"/>
      <c r="B403" s="32" t="n"/>
      <c r="C403" s="32" t="n"/>
      <c r="D403" s="33" t="n"/>
      <c r="E403" s="33" t="n"/>
      <c r="F403" s="33" t="n"/>
      <c r="G403" s="34" t="n"/>
      <c r="H403" s="35">
        <f>IF(A403="","",DATE(YEAR(A403),MONTH(A403),1))</f>
        <v/>
      </c>
      <c r="I403" s="35">
        <f>IF(A403="","",IF(G403="",H403,DATE(YEAR(G403),MONTH(G403),1)))</f>
        <v/>
      </c>
      <c r="J403" s="36">
        <f>IF(D403="","",IFERROR(VLOOKUP(D403,'Settings'!$A$18:$B$48,2,FALSE),"Not in categories"))</f>
        <v/>
      </c>
    </row>
    <row r="404">
      <c r="A404" s="31" t="n"/>
      <c r="B404" s="32" t="n"/>
      <c r="C404" s="32" t="n"/>
      <c r="D404" s="33" t="n"/>
      <c r="E404" s="33" t="n"/>
      <c r="F404" s="33" t="n"/>
      <c r="G404" s="34" t="n"/>
      <c r="H404" s="35">
        <f>IF(A404="","",DATE(YEAR(A404),MONTH(A404),1))</f>
        <v/>
      </c>
      <c r="I404" s="35">
        <f>IF(A404="","",IF(G404="",H404,DATE(YEAR(G404),MONTH(G404),1)))</f>
        <v/>
      </c>
      <c r="J404" s="36">
        <f>IF(D404="","",IFERROR(VLOOKUP(D404,'Settings'!$A$18:$B$48,2,FALSE),"Not in categories"))</f>
        <v/>
      </c>
    </row>
    <row r="405">
      <c r="A405" s="31" t="n"/>
      <c r="B405" s="32" t="n"/>
      <c r="C405" s="32" t="n"/>
      <c r="D405" s="33" t="n"/>
      <c r="E405" s="33" t="n"/>
      <c r="F405" s="33" t="n"/>
      <c r="G405" s="34" t="n"/>
      <c r="H405" s="35">
        <f>IF(A405="","",DATE(YEAR(A405),MONTH(A405),1))</f>
        <v/>
      </c>
      <c r="I405" s="35">
        <f>IF(A405="","",IF(G405="",H405,DATE(YEAR(G405),MONTH(G405),1)))</f>
        <v/>
      </c>
      <c r="J405" s="36">
        <f>IF(D405="","",IFERROR(VLOOKUP(D405,'Settings'!$A$18:$B$48,2,FALSE),"Not in categories"))</f>
        <v/>
      </c>
    </row>
    <row r="406">
      <c r="A406" s="31" t="n"/>
      <c r="B406" s="32" t="n"/>
      <c r="C406" s="32" t="n"/>
      <c r="D406" s="33" t="n"/>
      <c r="E406" s="33" t="n"/>
      <c r="F406" s="33" t="n"/>
      <c r="G406" s="34" t="n"/>
      <c r="H406" s="35">
        <f>IF(A406="","",DATE(YEAR(A406),MONTH(A406),1))</f>
        <v/>
      </c>
      <c r="I406" s="35">
        <f>IF(A406="","",IF(G406="",H406,DATE(YEAR(G406),MONTH(G406),1)))</f>
        <v/>
      </c>
      <c r="J406" s="36">
        <f>IF(D406="","",IFERROR(VLOOKUP(D406,'Settings'!$A$18:$B$48,2,FALSE),"Not in categories"))</f>
        <v/>
      </c>
    </row>
    <row r="407">
      <c r="A407" s="31" t="n"/>
      <c r="B407" s="32" t="n"/>
      <c r="C407" s="32" t="n"/>
      <c r="D407" s="33" t="n"/>
      <c r="E407" s="33" t="n"/>
      <c r="F407" s="33" t="n"/>
      <c r="G407" s="34" t="n"/>
      <c r="H407" s="35">
        <f>IF(A407="","",DATE(YEAR(A407),MONTH(A407),1))</f>
        <v/>
      </c>
      <c r="I407" s="35">
        <f>IF(A407="","",IF(G407="",H407,DATE(YEAR(G407),MONTH(G407),1)))</f>
        <v/>
      </c>
      <c r="J407" s="36">
        <f>IF(D407="","",IFERROR(VLOOKUP(D407,'Settings'!$A$18:$B$48,2,FALSE),"Not in categories"))</f>
        <v/>
      </c>
    </row>
    <row r="408">
      <c r="A408" s="31" t="n"/>
      <c r="B408" s="32" t="n"/>
      <c r="C408" s="32" t="n"/>
      <c r="D408" s="33" t="n"/>
      <c r="E408" s="33" t="n"/>
      <c r="F408" s="33" t="n"/>
      <c r="G408" s="34" t="n"/>
      <c r="H408" s="35">
        <f>IF(A408="","",DATE(YEAR(A408),MONTH(A408),1))</f>
        <v/>
      </c>
      <c r="I408" s="35">
        <f>IF(A408="","",IF(G408="",H408,DATE(YEAR(G408),MONTH(G408),1)))</f>
        <v/>
      </c>
      <c r="J408" s="36">
        <f>IF(D408="","",IFERROR(VLOOKUP(D408,'Settings'!$A$18:$B$48,2,FALSE),"Not in categories"))</f>
        <v/>
      </c>
    </row>
    <row r="409">
      <c r="A409" s="31" t="n"/>
      <c r="B409" s="32" t="n"/>
      <c r="C409" s="32" t="n"/>
      <c r="D409" s="33" t="n"/>
      <c r="E409" s="33" t="n"/>
      <c r="F409" s="33" t="n"/>
      <c r="G409" s="34" t="n"/>
      <c r="H409" s="35">
        <f>IF(A409="","",DATE(YEAR(A409),MONTH(A409),1))</f>
        <v/>
      </c>
      <c r="I409" s="35">
        <f>IF(A409="","",IF(G409="",H409,DATE(YEAR(G409),MONTH(G409),1)))</f>
        <v/>
      </c>
      <c r="J409" s="36">
        <f>IF(D409="","",IFERROR(VLOOKUP(D409,'Settings'!$A$18:$B$48,2,FALSE),"Not in categories"))</f>
        <v/>
      </c>
    </row>
    <row r="410">
      <c r="A410" s="31" t="n"/>
      <c r="B410" s="32" t="n"/>
      <c r="C410" s="32" t="n"/>
      <c r="D410" s="33" t="n"/>
      <c r="E410" s="33" t="n"/>
      <c r="F410" s="33" t="n"/>
      <c r="G410" s="34" t="n"/>
      <c r="H410" s="35">
        <f>IF(A410="","",DATE(YEAR(A410),MONTH(A410),1))</f>
        <v/>
      </c>
      <c r="I410" s="35">
        <f>IF(A410="","",IF(G410="",H410,DATE(YEAR(G410),MONTH(G410),1)))</f>
        <v/>
      </c>
      <c r="J410" s="36">
        <f>IF(D410="","",IFERROR(VLOOKUP(D410,'Settings'!$A$18:$B$48,2,FALSE),"Not in categories"))</f>
        <v/>
      </c>
    </row>
    <row r="411">
      <c r="A411" s="31" t="n"/>
      <c r="B411" s="32" t="n"/>
      <c r="C411" s="32" t="n"/>
      <c r="D411" s="33" t="n"/>
      <c r="E411" s="33" t="n"/>
      <c r="F411" s="33" t="n"/>
      <c r="G411" s="34" t="n"/>
      <c r="H411" s="35">
        <f>IF(A411="","",DATE(YEAR(A411),MONTH(A411),1))</f>
        <v/>
      </c>
      <c r="I411" s="35">
        <f>IF(A411="","",IF(G411="",H411,DATE(YEAR(G411),MONTH(G411),1)))</f>
        <v/>
      </c>
      <c r="J411" s="36">
        <f>IF(D411="","",IFERROR(VLOOKUP(D411,'Settings'!$A$18:$B$48,2,FALSE),"Not in categories"))</f>
        <v/>
      </c>
    </row>
    <row r="412">
      <c r="A412" s="31" t="n"/>
      <c r="B412" s="32" t="n"/>
      <c r="C412" s="32" t="n"/>
      <c r="D412" s="33" t="n"/>
      <c r="E412" s="33" t="n"/>
      <c r="F412" s="33" t="n"/>
      <c r="G412" s="34" t="n"/>
      <c r="H412" s="35">
        <f>IF(A412="","",DATE(YEAR(A412),MONTH(A412),1))</f>
        <v/>
      </c>
      <c r="I412" s="35">
        <f>IF(A412="","",IF(G412="",H412,DATE(YEAR(G412),MONTH(G412),1)))</f>
        <v/>
      </c>
      <c r="J412" s="36">
        <f>IF(D412="","",IFERROR(VLOOKUP(D412,'Settings'!$A$18:$B$48,2,FALSE),"Not in categories"))</f>
        <v/>
      </c>
    </row>
    <row r="413">
      <c r="A413" s="31" t="n"/>
      <c r="B413" s="32" t="n"/>
      <c r="C413" s="32" t="n"/>
      <c r="D413" s="33" t="n"/>
      <c r="E413" s="33" t="n"/>
      <c r="F413" s="33" t="n"/>
      <c r="G413" s="34" t="n"/>
      <c r="H413" s="35">
        <f>IF(A413="","",DATE(YEAR(A413),MONTH(A413),1))</f>
        <v/>
      </c>
      <c r="I413" s="35">
        <f>IF(A413="","",IF(G413="",H413,DATE(YEAR(G413),MONTH(G413),1)))</f>
        <v/>
      </c>
      <c r="J413" s="36">
        <f>IF(D413="","",IFERROR(VLOOKUP(D413,'Settings'!$A$18:$B$48,2,FALSE),"Not in categories"))</f>
        <v/>
      </c>
    </row>
    <row r="414">
      <c r="A414" s="31" t="n"/>
      <c r="B414" s="32" t="n"/>
      <c r="C414" s="32" t="n"/>
      <c r="D414" s="33" t="n"/>
      <c r="E414" s="33" t="n"/>
      <c r="F414" s="33" t="n"/>
      <c r="G414" s="34" t="n"/>
      <c r="H414" s="35">
        <f>IF(A414="","",DATE(YEAR(A414),MONTH(A414),1))</f>
        <v/>
      </c>
      <c r="I414" s="35">
        <f>IF(A414="","",IF(G414="",H414,DATE(YEAR(G414),MONTH(G414),1)))</f>
        <v/>
      </c>
      <c r="J414" s="36">
        <f>IF(D414="","",IFERROR(VLOOKUP(D414,'Settings'!$A$18:$B$48,2,FALSE),"Not in categories"))</f>
        <v/>
      </c>
    </row>
    <row r="415">
      <c r="A415" s="31" t="n"/>
      <c r="B415" s="32" t="n"/>
      <c r="C415" s="32" t="n"/>
      <c r="D415" s="33" t="n"/>
      <c r="E415" s="33" t="n"/>
      <c r="F415" s="33" t="n"/>
      <c r="G415" s="34" t="n"/>
      <c r="H415" s="35">
        <f>IF(A415="","",DATE(YEAR(A415),MONTH(A415),1))</f>
        <v/>
      </c>
      <c r="I415" s="35">
        <f>IF(A415="","",IF(G415="",H415,DATE(YEAR(G415),MONTH(G415),1)))</f>
        <v/>
      </c>
      <c r="J415" s="36">
        <f>IF(D415="","",IFERROR(VLOOKUP(D415,'Settings'!$A$18:$B$48,2,FALSE),"Not in categories"))</f>
        <v/>
      </c>
    </row>
    <row r="416">
      <c r="A416" s="31" t="n"/>
      <c r="B416" s="32" t="n"/>
      <c r="C416" s="32" t="n"/>
      <c r="D416" s="33" t="n"/>
      <c r="E416" s="33" t="n"/>
      <c r="F416" s="33" t="n"/>
      <c r="G416" s="34" t="n"/>
      <c r="H416" s="35">
        <f>IF(A416="","",DATE(YEAR(A416),MONTH(A416),1))</f>
        <v/>
      </c>
      <c r="I416" s="35">
        <f>IF(A416="","",IF(G416="",H416,DATE(YEAR(G416),MONTH(G416),1)))</f>
        <v/>
      </c>
      <c r="J416" s="36">
        <f>IF(D416="","",IFERROR(VLOOKUP(D416,'Settings'!$A$18:$B$48,2,FALSE),"Not in categories"))</f>
        <v/>
      </c>
    </row>
    <row r="417">
      <c r="A417" s="31" t="n"/>
      <c r="B417" s="32" t="n"/>
      <c r="C417" s="32" t="n"/>
      <c r="D417" s="33" t="n"/>
      <c r="E417" s="33" t="n"/>
      <c r="F417" s="33" t="n"/>
      <c r="G417" s="34" t="n"/>
      <c r="H417" s="35">
        <f>IF(A417="","",DATE(YEAR(A417),MONTH(A417),1))</f>
        <v/>
      </c>
      <c r="I417" s="35">
        <f>IF(A417="","",IF(G417="",H417,DATE(YEAR(G417),MONTH(G417),1)))</f>
        <v/>
      </c>
      <c r="J417" s="36">
        <f>IF(D417="","",IFERROR(VLOOKUP(D417,'Settings'!$A$18:$B$48,2,FALSE),"Not in categories"))</f>
        <v/>
      </c>
    </row>
    <row r="418">
      <c r="A418" s="31" t="n"/>
      <c r="B418" s="32" t="n"/>
      <c r="C418" s="32" t="n"/>
      <c r="D418" s="33" t="n"/>
      <c r="E418" s="33" t="n"/>
      <c r="F418" s="33" t="n"/>
      <c r="G418" s="34" t="n"/>
      <c r="H418" s="35">
        <f>IF(A418="","",DATE(YEAR(A418),MONTH(A418),1))</f>
        <v/>
      </c>
      <c r="I418" s="35">
        <f>IF(A418="","",IF(G418="",H418,DATE(YEAR(G418),MONTH(G418),1)))</f>
        <v/>
      </c>
      <c r="J418" s="36">
        <f>IF(D418="","",IFERROR(VLOOKUP(D418,'Settings'!$A$18:$B$48,2,FALSE),"Not in categories"))</f>
        <v/>
      </c>
    </row>
    <row r="419">
      <c r="A419" s="31" t="n"/>
      <c r="B419" s="32" t="n"/>
      <c r="C419" s="32" t="n"/>
      <c r="D419" s="33" t="n"/>
      <c r="E419" s="33" t="n"/>
      <c r="F419" s="33" t="n"/>
      <c r="G419" s="34" t="n"/>
      <c r="H419" s="35">
        <f>IF(A419="","",DATE(YEAR(A419),MONTH(A419),1))</f>
        <v/>
      </c>
      <c r="I419" s="35">
        <f>IF(A419="","",IF(G419="",H419,DATE(YEAR(G419),MONTH(G419),1)))</f>
        <v/>
      </c>
      <c r="J419" s="36">
        <f>IF(D419="","",IFERROR(VLOOKUP(D419,'Settings'!$A$18:$B$48,2,FALSE),"Not in categories"))</f>
        <v/>
      </c>
    </row>
    <row r="420">
      <c r="A420" s="31" t="n"/>
      <c r="B420" s="32" t="n"/>
      <c r="C420" s="32" t="n"/>
      <c r="D420" s="33" t="n"/>
      <c r="E420" s="33" t="n"/>
      <c r="F420" s="33" t="n"/>
      <c r="G420" s="34" t="n"/>
      <c r="H420" s="35">
        <f>IF(A420="","",DATE(YEAR(A420),MONTH(A420),1))</f>
        <v/>
      </c>
      <c r="I420" s="35">
        <f>IF(A420="","",IF(G420="",H420,DATE(YEAR(G420),MONTH(G420),1)))</f>
        <v/>
      </c>
      <c r="J420" s="36">
        <f>IF(D420="","",IFERROR(VLOOKUP(D420,'Settings'!$A$18:$B$48,2,FALSE),"Not in categories"))</f>
        <v/>
      </c>
    </row>
    <row r="421">
      <c r="A421" s="31" t="n"/>
      <c r="B421" s="32" t="n"/>
      <c r="C421" s="32" t="n"/>
      <c r="D421" s="33" t="n"/>
      <c r="E421" s="33" t="n"/>
      <c r="F421" s="33" t="n"/>
      <c r="G421" s="34" t="n"/>
      <c r="H421" s="35">
        <f>IF(A421="","",DATE(YEAR(A421),MONTH(A421),1))</f>
        <v/>
      </c>
      <c r="I421" s="35">
        <f>IF(A421="","",IF(G421="",H421,DATE(YEAR(G421),MONTH(G421),1)))</f>
        <v/>
      </c>
      <c r="J421" s="36">
        <f>IF(D421="","",IFERROR(VLOOKUP(D421,'Settings'!$A$18:$B$48,2,FALSE),"Not in categories"))</f>
        <v/>
      </c>
    </row>
    <row r="422">
      <c r="A422" s="31" t="n"/>
      <c r="B422" s="32" t="n"/>
      <c r="C422" s="32" t="n"/>
      <c r="D422" s="33" t="n"/>
      <c r="E422" s="33" t="n"/>
      <c r="F422" s="33" t="n"/>
      <c r="G422" s="34" t="n"/>
      <c r="H422" s="35">
        <f>IF(A422="","",DATE(YEAR(A422),MONTH(A422),1))</f>
        <v/>
      </c>
      <c r="I422" s="35">
        <f>IF(A422="","",IF(G422="",H422,DATE(YEAR(G422),MONTH(G422),1)))</f>
        <v/>
      </c>
      <c r="J422" s="36">
        <f>IF(D422="","",IFERROR(VLOOKUP(D422,'Settings'!$A$18:$B$48,2,FALSE),"Not in categories"))</f>
        <v/>
      </c>
    </row>
    <row r="423">
      <c r="A423" s="31" t="n"/>
      <c r="B423" s="32" t="n"/>
      <c r="C423" s="32" t="n"/>
      <c r="D423" s="33" t="n"/>
      <c r="E423" s="33" t="n"/>
      <c r="F423" s="33" t="n"/>
      <c r="G423" s="34" t="n"/>
      <c r="H423" s="35">
        <f>IF(A423="","",DATE(YEAR(A423),MONTH(A423),1))</f>
        <v/>
      </c>
      <c r="I423" s="35">
        <f>IF(A423="","",IF(G423="",H423,DATE(YEAR(G423),MONTH(G423),1)))</f>
        <v/>
      </c>
      <c r="J423" s="36">
        <f>IF(D423="","",IFERROR(VLOOKUP(D423,'Settings'!$A$18:$B$48,2,FALSE),"Not in categories"))</f>
        <v/>
      </c>
    </row>
    <row r="424">
      <c r="A424" s="31" t="n"/>
      <c r="B424" s="32" t="n"/>
      <c r="C424" s="32" t="n"/>
      <c r="D424" s="33" t="n"/>
      <c r="E424" s="33" t="n"/>
      <c r="F424" s="33" t="n"/>
      <c r="G424" s="34" t="n"/>
      <c r="H424" s="35">
        <f>IF(A424="","",DATE(YEAR(A424),MONTH(A424),1))</f>
        <v/>
      </c>
      <c r="I424" s="35">
        <f>IF(A424="","",IF(G424="",H424,DATE(YEAR(G424),MONTH(G424),1)))</f>
        <v/>
      </c>
      <c r="J424" s="36">
        <f>IF(D424="","",IFERROR(VLOOKUP(D424,'Settings'!$A$18:$B$48,2,FALSE),"Not in categories"))</f>
        <v/>
      </c>
    </row>
    <row r="425">
      <c r="A425" s="31" t="n"/>
      <c r="B425" s="32" t="n"/>
      <c r="C425" s="32" t="n"/>
      <c r="D425" s="33" t="n"/>
      <c r="E425" s="33" t="n"/>
      <c r="F425" s="33" t="n"/>
      <c r="G425" s="34" t="n"/>
      <c r="H425" s="35">
        <f>IF(A425="","",DATE(YEAR(A425),MONTH(A425),1))</f>
        <v/>
      </c>
      <c r="I425" s="35">
        <f>IF(A425="","",IF(G425="",H425,DATE(YEAR(G425),MONTH(G425),1)))</f>
        <v/>
      </c>
      <c r="J425" s="36">
        <f>IF(D425="","",IFERROR(VLOOKUP(D425,'Settings'!$A$18:$B$48,2,FALSE),"Not in categories"))</f>
        <v/>
      </c>
    </row>
    <row r="426">
      <c r="A426" s="31" t="n"/>
      <c r="B426" s="32" t="n"/>
      <c r="C426" s="32" t="n"/>
      <c r="D426" s="33" t="n"/>
      <c r="E426" s="33" t="n"/>
      <c r="F426" s="33" t="n"/>
      <c r="G426" s="34" t="n"/>
      <c r="H426" s="35">
        <f>IF(A426="","",DATE(YEAR(A426),MONTH(A426),1))</f>
        <v/>
      </c>
      <c r="I426" s="35">
        <f>IF(A426="","",IF(G426="",H426,DATE(YEAR(G426),MONTH(G426),1)))</f>
        <v/>
      </c>
      <c r="J426" s="36">
        <f>IF(D426="","",IFERROR(VLOOKUP(D426,'Settings'!$A$18:$B$48,2,FALSE),"Not in categories"))</f>
        <v/>
      </c>
    </row>
    <row r="427">
      <c r="A427" s="31" t="n"/>
      <c r="B427" s="32" t="n"/>
      <c r="C427" s="32" t="n"/>
      <c r="D427" s="33" t="n"/>
      <c r="E427" s="33" t="n"/>
      <c r="F427" s="33" t="n"/>
      <c r="G427" s="34" t="n"/>
      <c r="H427" s="35">
        <f>IF(A427="","",DATE(YEAR(A427),MONTH(A427),1))</f>
        <v/>
      </c>
      <c r="I427" s="35">
        <f>IF(A427="","",IF(G427="",H427,DATE(YEAR(G427),MONTH(G427),1)))</f>
        <v/>
      </c>
      <c r="J427" s="36">
        <f>IF(D427="","",IFERROR(VLOOKUP(D427,'Settings'!$A$18:$B$48,2,FALSE),"Not in categories"))</f>
        <v/>
      </c>
    </row>
    <row r="428">
      <c r="A428" s="31" t="n"/>
      <c r="B428" s="32" t="n"/>
      <c r="C428" s="32" t="n"/>
      <c r="D428" s="33" t="n"/>
      <c r="E428" s="33" t="n"/>
      <c r="F428" s="33" t="n"/>
      <c r="G428" s="34" t="n"/>
      <c r="H428" s="35">
        <f>IF(A428="","",DATE(YEAR(A428),MONTH(A428),1))</f>
        <v/>
      </c>
      <c r="I428" s="35">
        <f>IF(A428="","",IF(G428="",H428,DATE(YEAR(G428),MONTH(G428),1)))</f>
        <v/>
      </c>
      <c r="J428" s="36">
        <f>IF(D428="","",IFERROR(VLOOKUP(D428,'Settings'!$A$18:$B$48,2,FALSE),"Not in categories"))</f>
        <v/>
      </c>
    </row>
    <row r="429">
      <c r="A429" s="31" t="n"/>
      <c r="B429" s="32" t="n"/>
      <c r="C429" s="32" t="n"/>
      <c r="D429" s="33" t="n"/>
      <c r="E429" s="33" t="n"/>
      <c r="F429" s="33" t="n"/>
      <c r="G429" s="34" t="n"/>
      <c r="H429" s="35">
        <f>IF(A429="","",DATE(YEAR(A429),MONTH(A429),1))</f>
        <v/>
      </c>
      <c r="I429" s="35">
        <f>IF(A429="","",IF(G429="",H429,DATE(YEAR(G429),MONTH(G429),1)))</f>
        <v/>
      </c>
      <c r="J429" s="36">
        <f>IF(D429="","",IFERROR(VLOOKUP(D429,'Settings'!$A$18:$B$48,2,FALSE),"Not in categories"))</f>
        <v/>
      </c>
    </row>
    <row r="430">
      <c r="A430" s="31" t="n"/>
      <c r="B430" s="32" t="n"/>
      <c r="C430" s="32" t="n"/>
      <c r="D430" s="33" t="n"/>
      <c r="E430" s="33" t="n"/>
      <c r="F430" s="33" t="n"/>
      <c r="G430" s="34" t="n"/>
      <c r="H430" s="35">
        <f>IF(A430="","",DATE(YEAR(A430),MONTH(A430),1))</f>
        <v/>
      </c>
      <c r="I430" s="35">
        <f>IF(A430="","",IF(G430="",H430,DATE(YEAR(G430),MONTH(G430),1)))</f>
        <v/>
      </c>
      <c r="J430" s="36">
        <f>IF(D430="","",IFERROR(VLOOKUP(D430,'Settings'!$A$18:$B$48,2,FALSE),"Not in categories"))</f>
        <v/>
      </c>
    </row>
    <row r="431">
      <c r="A431" s="31" t="n"/>
      <c r="B431" s="32" t="n"/>
      <c r="C431" s="32" t="n"/>
      <c r="D431" s="33" t="n"/>
      <c r="E431" s="33" t="n"/>
      <c r="F431" s="33" t="n"/>
      <c r="G431" s="34" t="n"/>
      <c r="H431" s="35">
        <f>IF(A431="","",DATE(YEAR(A431),MONTH(A431),1))</f>
        <v/>
      </c>
      <c r="I431" s="35">
        <f>IF(A431="","",IF(G431="",H431,DATE(YEAR(G431),MONTH(G431),1)))</f>
        <v/>
      </c>
      <c r="J431" s="36">
        <f>IF(D431="","",IFERROR(VLOOKUP(D431,'Settings'!$A$18:$B$48,2,FALSE),"Not in categories"))</f>
        <v/>
      </c>
    </row>
    <row r="432">
      <c r="A432" s="31" t="n"/>
      <c r="B432" s="32" t="n"/>
      <c r="C432" s="32" t="n"/>
      <c r="D432" s="33" t="n"/>
      <c r="E432" s="33" t="n"/>
      <c r="F432" s="33" t="n"/>
      <c r="G432" s="34" t="n"/>
      <c r="H432" s="35">
        <f>IF(A432="","",DATE(YEAR(A432),MONTH(A432),1))</f>
        <v/>
      </c>
      <c r="I432" s="35">
        <f>IF(A432="","",IF(G432="",H432,DATE(YEAR(G432),MONTH(G432),1)))</f>
        <v/>
      </c>
      <c r="J432" s="36">
        <f>IF(D432="","",IFERROR(VLOOKUP(D432,'Settings'!$A$18:$B$48,2,FALSE),"Not in categories"))</f>
        <v/>
      </c>
    </row>
    <row r="433">
      <c r="A433" s="31" t="n"/>
      <c r="B433" s="32" t="n"/>
      <c r="C433" s="32" t="n"/>
      <c r="D433" s="33" t="n"/>
      <c r="E433" s="33" t="n"/>
      <c r="F433" s="33" t="n"/>
      <c r="G433" s="34" t="n"/>
      <c r="H433" s="35">
        <f>IF(A433="","",DATE(YEAR(A433),MONTH(A433),1))</f>
        <v/>
      </c>
      <c r="I433" s="35">
        <f>IF(A433="","",IF(G433="",H433,DATE(YEAR(G433),MONTH(G433),1)))</f>
        <v/>
      </c>
      <c r="J433" s="36">
        <f>IF(D433="","",IFERROR(VLOOKUP(D433,'Settings'!$A$18:$B$48,2,FALSE),"Not in categories"))</f>
        <v/>
      </c>
    </row>
    <row r="434">
      <c r="A434" s="31" t="n"/>
      <c r="B434" s="32" t="n"/>
      <c r="C434" s="32" t="n"/>
      <c r="D434" s="33" t="n"/>
      <c r="E434" s="33" t="n"/>
      <c r="F434" s="33" t="n"/>
      <c r="G434" s="34" t="n"/>
      <c r="H434" s="35">
        <f>IF(A434="","",DATE(YEAR(A434),MONTH(A434),1))</f>
        <v/>
      </c>
      <c r="I434" s="35">
        <f>IF(A434="","",IF(G434="",H434,DATE(YEAR(G434),MONTH(G434),1)))</f>
        <v/>
      </c>
      <c r="J434" s="36">
        <f>IF(D434="","",IFERROR(VLOOKUP(D434,'Settings'!$A$18:$B$48,2,FALSE),"Not in categories"))</f>
        <v/>
      </c>
    </row>
    <row r="435">
      <c r="A435" s="31" t="n"/>
      <c r="B435" s="32" t="n"/>
      <c r="C435" s="32" t="n"/>
      <c r="D435" s="33" t="n"/>
      <c r="E435" s="33" t="n"/>
      <c r="F435" s="33" t="n"/>
      <c r="G435" s="34" t="n"/>
      <c r="H435" s="35">
        <f>IF(A435="","",DATE(YEAR(A435),MONTH(A435),1))</f>
        <v/>
      </c>
      <c r="I435" s="35">
        <f>IF(A435="","",IF(G435="",H435,DATE(YEAR(G435),MONTH(G435),1)))</f>
        <v/>
      </c>
      <c r="J435" s="36">
        <f>IF(D435="","",IFERROR(VLOOKUP(D435,'Settings'!$A$18:$B$48,2,FALSE),"Not in categories"))</f>
        <v/>
      </c>
    </row>
    <row r="436">
      <c r="A436" s="31" t="n"/>
      <c r="B436" s="32" t="n"/>
      <c r="C436" s="32" t="n"/>
      <c r="D436" s="33" t="n"/>
      <c r="E436" s="33" t="n"/>
      <c r="F436" s="33" t="n"/>
      <c r="G436" s="34" t="n"/>
      <c r="H436" s="35">
        <f>IF(A436="","",DATE(YEAR(A436),MONTH(A436),1))</f>
        <v/>
      </c>
      <c r="I436" s="35">
        <f>IF(A436="","",IF(G436="",H436,DATE(YEAR(G436),MONTH(G436),1)))</f>
        <v/>
      </c>
      <c r="J436" s="36">
        <f>IF(D436="","",IFERROR(VLOOKUP(D436,'Settings'!$A$18:$B$48,2,FALSE),"Not in categories"))</f>
        <v/>
      </c>
    </row>
    <row r="437">
      <c r="A437" s="31" t="n"/>
      <c r="B437" s="32" t="n"/>
      <c r="C437" s="32" t="n"/>
      <c r="D437" s="33" t="n"/>
      <c r="E437" s="33" t="n"/>
      <c r="F437" s="33" t="n"/>
      <c r="G437" s="34" t="n"/>
      <c r="H437" s="35">
        <f>IF(A437="","",DATE(YEAR(A437),MONTH(A437),1))</f>
        <v/>
      </c>
      <c r="I437" s="35">
        <f>IF(A437="","",IF(G437="",H437,DATE(YEAR(G437),MONTH(G437),1)))</f>
        <v/>
      </c>
      <c r="J437" s="36">
        <f>IF(D437="","",IFERROR(VLOOKUP(D437,'Settings'!$A$18:$B$48,2,FALSE),"Not in categories"))</f>
        <v/>
      </c>
    </row>
    <row r="438">
      <c r="A438" s="31" t="n"/>
      <c r="B438" s="32" t="n"/>
      <c r="C438" s="32" t="n"/>
      <c r="D438" s="33" t="n"/>
      <c r="E438" s="33" t="n"/>
      <c r="F438" s="33" t="n"/>
      <c r="G438" s="34" t="n"/>
      <c r="H438" s="35">
        <f>IF(A438="","",DATE(YEAR(A438),MONTH(A438),1))</f>
        <v/>
      </c>
      <c r="I438" s="35">
        <f>IF(A438="","",IF(G438="",H438,DATE(YEAR(G438),MONTH(G438),1)))</f>
        <v/>
      </c>
      <c r="J438" s="36">
        <f>IF(D438="","",IFERROR(VLOOKUP(D438,'Settings'!$A$18:$B$48,2,FALSE),"Not in categories"))</f>
        <v/>
      </c>
    </row>
    <row r="439">
      <c r="A439" s="31" t="n"/>
      <c r="B439" s="32" t="n"/>
      <c r="C439" s="32" t="n"/>
      <c r="D439" s="33" t="n"/>
      <c r="E439" s="33" t="n"/>
      <c r="F439" s="33" t="n"/>
      <c r="G439" s="34" t="n"/>
      <c r="H439" s="35">
        <f>IF(A439="","",DATE(YEAR(A439),MONTH(A439),1))</f>
        <v/>
      </c>
      <c r="I439" s="35">
        <f>IF(A439="","",IF(G439="",H439,DATE(YEAR(G439),MONTH(G439),1)))</f>
        <v/>
      </c>
      <c r="J439" s="36">
        <f>IF(D439="","",IFERROR(VLOOKUP(D439,'Settings'!$A$18:$B$48,2,FALSE),"Not in categories"))</f>
        <v/>
      </c>
    </row>
    <row r="440">
      <c r="A440" s="31" t="n"/>
      <c r="B440" s="32" t="n"/>
      <c r="C440" s="32" t="n"/>
      <c r="D440" s="33" t="n"/>
      <c r="E440" s="33" t="n"/>
      <c r="F440" s="33" t="n"/>
      <c r="G440" s="34" t="n"/>
      <c r="H440" s="35">
        <f>IF(A440="","",DATE(YEAR(A440),MONTH(A440),1))</f>
        <v/>
      </c>
      <c r="I440" s="35">
        <f>IF(A440="","",IF(G440="",H440,DATE(YEAR(G440),MONTH(G440),1)))</f>
        <v/>
      </c>
      <c r="J440" s="36">
        <f>IF(D440="","",IFERROR(VLOOKUP(D440,'Settings'!$A$18:$B$48,2,FALSE),"Not in categories"))</f>
        <v/>
      </c>
    </row>
    <row r="441">
      <c r="A441" s="31" t="n"/>
      <c r="B441" s="32" t="n"/>
      <c r="C441" s="32" t="n"/>
      <c r="D441" s="33" t="n"/>
      <c r="E441" s="33" t="n"/>
      <c r="F441" s="33" t="n"/>
      <c r="G441" s="34" t="n"/>
      <c r="H441" s="35">
        <f>IF(A441="","",DATE(YEAR(A441),MONTH(A441),1))</f>
        <v/>
      </c>
      <c r="I441" s="35">
        <f>IF(A441="","",IF(G441="",H441,DATE(YEAR(G441),MONTH(G441),1)))</f>
        <v/>
      </c>
      <c r="J441" s="36">
        <f>IF(D441="","",IFERROR(VLOOKUP(D441,'Settings'!$A$18:$B$48,2,FALSE),"Not in categories"))</f>
        <v/>
      </c>
    </row>
    <row r="442">
      <c r="A442" s="31" t="n"/>
      <c r="B442" s="32" t="n"/>
      <c r="C442" s="32" t="n"/>
      <c r="D442" s="33" t="n"/>
      <c r="E442" s="33" t="n"/>
      <c r="F442" s="33" t="n"/>
      <c r="G442" s="34" t="n"/>
      <c r="H442" s="35">
        <f>IF(A442="","",DATE(YEAR(A442),MONTH(A442),1))</f>
        <v/>
      </c>
      <c r="I442" s="35">
        <f>IF(A442="","",IF(G442="",H442,DATE(YEAR(G442),MONTH(G442),1)))</f>
        <v/>
      </c>
      <c r="J442" s="36">
        <f>IF(D442="","",IFERROR(VLOOKUP(D442,'Settings'!$A$18:$B$48,2,FALSE),"Not in categories"))</f>
        <v/>
      </c>
    </row>
    <row r="443">
      <c r="A443" s="31" t="n"/>
      <c r="B443" s="32" t="n"/>
      <c r="C443" s="32" t="n"/>
      <c r="D443" s="33" t="n"/>
      <c r="E443" s="33" t="n"/>
      <c r="F443" s="33" t="n"/>
      <c r="G443" s="34" t="n"/>
      <c r="H443" s="35">
        <f>IF(A443="","",DATE(YEAR(A443),MONTH(A443),1))</f>
        <v/>
      </c>
      <c r="I443" s="35">
        <f>IF(A443="","",IF(G443="",H443,DATE(YEAR(G443),MONTH(G443),1)))</f>
        <v/>
      </c>
      <c r="J443" s="36">
        <f>IF(D443="","",IFERROR(VLOOKUP(D443,'Settings'!$A$18:$B$48,2,FALSE),"Not in categories"))</f>
        <v/>
      </c>
    </row>
    <row r="444">
      <c r="A444" s="31" t="n"/>
      <c r="B444" s="32" t="n"/>
      <c r="C444" s="32" t="n"/>
      <c r="D444" s="33" t="n"/>
      <c r="E444" s="33" t="n"/>
      <c r="F444" s="33" t="n"/>
      <c r="G444" s="34" t="n"/>
      <c r="H444" s="35">
        <f>IF(A444="","",DATE(YEAR(A444),MONTH(A444),1))</f>
        <v/>
      </c>
      <c r="I444" s="35">
        <f>IF(A444="","",IF(G444="",H444,DATE(YEAR(G444),MONTH(G444),1)))</f>
        <v/>
      </c>
      <c r="J444" s="36">
        <f>IF(D444="","",IFERROR(VLOOKUP(D444,'Settings'!$A$18:$B$48,2,FALSE),"Not in categories"))</f>
        <v/>
      </c>
    </row>
    <row r="445">
      <c r="A445" s="31" t="n"/>
      <c r="B445" s="32" t="n"/>
      <c r="C445" s="32" t="n"/>
      <c r="D445" s="33" t="n"/>
      <c r="E445" s="33" t="n"/>
      <c r="F445" s="33" t="n"/>
      <c r="G445" s="34" t="n"/>
      <c r="H445" s="35">
        <f>IF(A445="","",DATE(YEAR(A445),MONTH(A445),1))</f>
        <v/>
      </c>
      <c r="I445" s="35">
        <f>IF(A445="","",IF(G445="",H445,DATE(YEAR(G445),MONTH(G445),1)))</f>
        <v/>
      </c>
      <c r="J445" s="36">
        <f>IF(D445="","",IFERROR(VLOOKUP(D445,'Settings'!$A$18:$B$48,2,FALSE),"Not in categories"))</f>
        <v/>
      </c>
    </row>
    <row r="446">
      <c r="A446" s="31" t="n"/>
      <c r="B446" s="32" t="n"/>
      <c r="C446" s="32" t="n"/>
      <c r="D446" s="33" t="n"/>
      <c r="E446" s="33" t="n"/>
      <c r="F446" s="33" t="n"/>
      <c r="G446" s="34" t="n"/>
      <c r="H446" s="35">
        <f>IF(A446="","",DATE(YEAR(A446),MONTH(A446),1))</f>
        <v/>
      </c>
      <c r="I446" s="35">
        <f>IF(A446="","",IF(G446="",H446,DATE(YEAR(G446),MONTH(G446),1)))</f>
        <v/>
      </c>
      <c r="J446" s="36">
        <f>IF(D446="","",IFERROR(VLOOKUP(D446,'Settings'!$A$18:$B$48,2,FALSE),"Not in categories"))</f>
        <v/>
      </c>
    </row>
    <row r="447">
      <c r="A447" s="31" t="n"/>
      <c r="B447" s="32" t="n"/>
      <c r="C447" s="32" t="n"/>
      <c r="D447" s="33" t="n"/>
      <c r="E447" s="33" t="n"/>
      <c r="F447" s="33" t="n"/>
      <c r="G447" s="34" t="n"/>
      <c r="H447" s="35">
        <f>IF(A447="","",DATE(YEAR(A447),MONTH(A447),1))</f>
        <v/>
      </c>
      <c r="I447" s="35">
        <f>IF(A447="","",IF(G447="",H447,DATE(YEAR(G447),MONTH(G447),1)))</f>
        <v/>
      </c>
      <c r="J447" s="36">
        <f>IF(D447="","",IFERROR(VLOOKUP(D447,'Settings'!$A$18:$B$48,2,FALSE),"Not in categories"))</f>
        <v/>
      </c>
    </row>
    <row r="448">
      <c r="A448" s="31" t="n"/>
      <c r="B448" s="32" t="n"/>
      <c r="C448" s="32" t="n"/>
      <c r="D448" s="33" t="n"/>
      <c r="E448" s="33" t="n"/>
      <c r="F448" s="33" t="n"/>
      <c r="G448" s="34" t="n"/>
      <c r="H448" s="35">
        <f>IF(A448="","",DATE(YEAR(A448),MONTH(A448),1))</f>
        <v/>
      </c>
      <c r="I448" s="35">
        <f>IF(A448="","",IF(G448="",H448,DATE(YEAR(G448),MONTH(G448),1)))</f>
        <v/>
      </c>
      <c r="J448" s="36">
        <f>IF(D448="","",IFERROR(VLOOKUP(D448,'Settings'!$A$18:$B$48,2,FALSE),"Not in categories"))</f>
        <v/>
      </c>
    </row>
    <row r="449">
      <c r="A449" s="31" t="n"/>
      <c r="B449" s="32" t="n"/>
      <c r="C449" s="32" t="n"/>
      <c r="D449" s="33" t="n"/>
      <c r="E449" s="33" t="n"/>
      <c r="F449" s="33" t="n"/>
      <c r="G449" s="34" t="n"/>
      <c r="H449" s="35">
        <f>IF(A449="","",DATE(YEAR(A449),MONTH(A449),1))</f>
        <v/>
      </c>
      <c r="I449" s="35">
        <f>IF(A449="","",IF(G449="",H449,DATE(YEAR(G449),MONTH(G449),1)))</f>
        <v/>
      </c>
      <c r="J449" s="36">
        <f>IF(D449="","",IFERROR(VLOOKUP(D449,'Settings'!$A$18:$B$48,2,FALSE),"Not in categories"))</f>
        <v/>
      </c>
    </row>
    <row r="450">
      <c r="A450" s="31" t="n"/>
      <c r="B450" s="32" t="n"/>
      <c r="C450" s="32" t="n"/>
      <c r="D450" s="33" t="n"/>
      <c r="E450" s="33" t="n"/>
      <c r="F450" s="33" t="n"/>
      <c r="G450" s="34" t="n"/>
      <c r="H450" s="35">
        <f>IF(A450="","",DATE(YEAR(A450),MONTH(A450),1))</f>
        <v/>
      </c>
      <c r="I450" s="35">
        <f>IF(A450="","",IF(G450="",H450,DATE(YEAR(G450),MONTH(G450),1)))</f>
        <v/>
      </c>
      <c r="J450" s="36">
        <f>IF(D450="","",IFERROR(VLOOKUP(D450,'Settings'!$A$18:$B$48,2,FALSE),"Not in categories"))</f>
        <v/>
      </c>
    </row>
    <row r="451">
      <c r="A451" s="31" t="n"/>
      <c r="B451" s="32" t="n"/>
      <c r="C451" s="32" t="n"/>
      <c r="D451" s="33" t="n"/>
      <c r="E451" s="33" t="n"/>
      <c r="F451" s="33" t="n"/>
      <c r="G451" s="34" t="n"/>
      <c r="H451" s="35">
        <f>IF(A451="","",DATE(YEAR(A451),MONTH(A451),1))</f>
        <v/>
      </c>
      <c r="I451" s="35">
        <f>IF(A451="","",IF(G451="",H451,DATE(YEAR(G451),MONTH(G451),1)))</f>
        <v/>
      </c>
      <c r="J451" s="36">
        <f>IF(D451="","",IFERROR(VLOOKUP(D451,'Settings'!$A$18:$B$48,2,FALSE),"Not in categories"))</f>
        <v/>
      </c>
    </row>
    <row r="452">
      <c r="A452" s="31" t="n"/>
      <c r="B452" s="32" t="n"/>
      <c r="C452" s="32" t="n"/>
      <c r="D452" s="33" t="n"/>
      <c r="E452" s="33" t="n"/>
      <c r="F452" s="33" t="n"/>
      <c r="G452" s="34" t="n"/>
      <c r="H452" s="35">
        <f>IF(A452="","",DATE(YEAR(A452),MONTH(A452),1))</f>
        <v/>
      </c>
      <c r="I452" s="35">
        <f>IF(A452="","",IF(G452="",H452,DATE(YEAR(G452),MONTH(G452),1)))</f>
        <v/>
      </c>
      <c r="J452" s="36">
        <f>IF(D452="","",IFERROR(VLOOKUP(D452,'Settings'!$A$18:$B$48,2,FALSE),"Not in categories"))</f>
        <v/>
      </c>
    </row>
    <row r="453">
      <c r="A453" s="31" t="n"/>
      <c r="B453" s="32" t="n"/>
      <c r="C453" s="32" t="n"/>
      <c r="D453" s="33" t="n"/>
      <c r="E453" s="33" t="n"/>
      <c r="F453" s="33" t="n"/>
      <c r="G453" s="34" t="n"/>
      <c r="H453" s="35">
        <f>IF(A453="","",DATE(YEAR(A453),MONTH(A453),1))</f>
        <v/>
      </c>
      <c r="I453" s="35">
        <f>IF(A453="","",IF(G453="",H453,DATE(YEAR(G453),MONTH(G453),1)))</f>
        <v/>
      </c>
      <c r="J453" s="36">
        <f>IF(D453="","",IFERROR(VLOOKUP(D453,'Settings'!$A$18:$B$48,2,FALSE),"Not in categories"))</f>
        <v/>
      </c>
    </row>
    <row r="454">
      <c r="A454" s="31" t="n"/>
      <c r="B454" s="32" t="n"/>
      <c r="C454" s="32" t="n"/>
      <c r="D454" s="33" t="n"/>
      <c r="E454" s="33" t="n"/>
      <c r="F454" s="33" t="n"/>
      <c r="G454" s="34" t="n"/>
      <c r="H454" s="35">
        <f>IF(A454="","",DATE(YEAR(A454),MONTH(A454),1))</f>
        <v/>
      </c>
      <c r="I454" s="35">
        <f>IF(A454="","",IF(G454="",H454,DATE(YEAR(G454),MONTH(G454),1)))</f>
        <v/>
      </c>
      <c r="J454" s="36">
        <f>IF(D454="","",IFERROR(VLOOKUP(D454,'Settings'!$A$18:$B$48,2,FALSE),"Not in categories"))</f>
        <v/>
      </c>
    </row>
    <row r="455">
      <c r="A455" s="31" t="n"/>
      <c r="B455" s="32" t="n"/>
      <c r="C455" s="32" t="n"/>
      <c r="D455" s="33" t="n"/>
      <c r="E455" s="33" t="n"/>
      <c r="F455" s="33" t="n"/>
      <c r="G455" s="34" t="n"/>
      <c r="H455" s="35">
        <f>IF(A455="","",DATE(YEAR(A455),MONTH(A455),1))</f>
        <v/>
      </c>
      <c r="I455" s="35">
        <f>IF(A455="","",IF(G455="",H455,DATE(YEAR(G455),MONTH(G455),1)))</f>
        <v/>
      </c>
      <c r="J455" s="36">
        <f>IF(D455="","",IFERROR(VLOOKUP(D455,'Settings'!$A$18:$B$48,2,FALSE),"Not in categories"))</f>
        <v/>
      </c>
    </row>
    <row r="456">
      <c r="A456" s="31" t="n"/>
      <c r="B456" s="32" t="n"/>
      <c r="C456" s="32" t="n"/>
      <c r="D456" s="33" t="n"/>
      <c r="E456" s="33" t="n"/>
      <c r="F456" s="33" t="n"/>
      <c r="G456" s="34" t="n"/>
      <c r="H456" s="35">
        <f>IF(A456="","",DATE(YEAR(A456),MONTH(A456),1))</f>
        <v/>
      </c>
      <c r="I456" s="35">
        <f>IF(A456="","",IF(G456="",H456,DATE(YEAR(G456),MONTH(G456),1)))</f>
        <v/>
      </c>
      <c r="J456" s="36">
        <f>IF(D456="","",IFERROR(VLOOKUP(D456,'Settings'!$A$18:$B$48,2,FALSE),"Not in categories"))</f>
        <v/>
      </c>
    </row>
    <row r="457">
      <c r="A457" s="31" t="n"/>
      <c r="B457" s="32" t="n"/>
      <c r="C457" s="32" t="n"/>
      <c r="D457" s="33" t="n"/>
      <c r="E457" s="33" t="n"/>
      <c r="F457" s="33" t="n"/>
      <c r="G457" s="34" t="n"/>
      <c r="H457" s="35">
        <f>IF(A457="","",DATE(YEAR(A457),MONTH(A457),1))</f>
        <v/>
      </c>
      <c r="I457" s="35">
        <f>IF(A457="","",IF(G457="",H457,DATE(YEAR(G457),MONTH(G457),1)))</f>
        <v/>
      </c>
      <c r="J457" s="36">
        <f>IF(D457="","",IFERROR(VLOOKUP(D457,'Settings'!$A$18:$B$48,2,FALSE),"Not in categories"))</f>
        <v/>
      </c>
    </row>
    <row r="458">
      <c r="A458" s="31" t="n"/>
      <c r="B458" s="32" t="n"/>
      <c r="C458" s="32" t="n"/>
      <c r="D458" s="33" t="n"/>
      <c r="E458" s="33" t="n"/>
      <c r="F458" s="33" t="n"/>
      <c r="G458" s="34" t="n"/>
      <c r="H458" s="35">
        <f>IF(A458="","",DATE(YEAR(A458),MONTH(A458),1))</f>
        <v/>
      </c>
      <c r="I458" s="35">
        <f>IF(A458="","",IF(G458="",H458,DATE(YEAR(G458),MONTH(G458),1)))</f>
        <v/>
      </c>
      <c r="J458" s="36">
        <f>IF(D458="","",IFERROR(VLOOKUP(D458,'Settings'!$A$18:$B$48,2,FALSE),"Not in categories"))</f>
        <v/>
      </c>
    </row>
    <row r="459">
      <c r="A459" s="31" t="n"/>
      <c r="B459" s="32" t="n"/>
      <c r="C459" s="32" t="n"/>
      <c r="D459" s="33" t="n"/>
      <c r="E459" s="33" t="n"/>
      <c r="F459" s="33" t="n"/>
      <c r="G459" s="34" t="n"/>
      <c r="H459" s="35">
        <f>IF(A459="","",DATE(YEAR(A459),MONTH(A459),1))</f>
        <v/>
      </c>
      <c r="I459" s="35">
        <f>IF(A459="","",IF(G459="",H459,DATE(YEAR(G459),MONTH(G459),1)))</f>
        <v/>
      </c>
      <c r="J459" s="36">
        <f>IF(D459="","",IFERROR(VLOOKUP(D459,'Settings'!$A$18:$B$48,2,FALSE),"Not in categories"))</f>
        <v/>
      </c>
    </row>
    <row r="460">
      <c r="A460" s="31" t="n"/>
      <c r="B460" s="32" t="n"/>
      <c r="C460" s="32" t="n"/>
      <c r="D460" s="33" t="n"/>
      <c r="E460" s="33" t="n"/>
      <c r="F460" s="33" t="n"/>
      <c r="G460" s="34" t="n"/>
      <c r="H460" s="35">
        <f>IF(A460="","",DATE(YEAR(A460),MONTH(A460),1))</f>
        <v/>
      </c>
      <c r="I460" s="35">
        <f>IF(A460="","",IF(G460="",H460,DATE(YEAR(G460),MONTH(G460),1)))</f>
        <v/>
      </c>
      <c r="J460" s="36">
        <f>IF(D460="","",IFERROR(VLOOKUP(D460,'Settings'!$A$18:$B$48,2,FALSE),"Not in categories"))</f>
        <v/>
      </c>
    </row>
    <row r="461">
      <c r="A461" s="31" t="n"/>
      <c r="B461" s="32" t="n"/>
      <c r="C461" s="32" t="n"/>
      <c r="D461" s="33" t="n"/>
      <c r="E461" s="33" t="n"/>
      <c r="F461" s="33" t="n"/>
      <c r="G461" s="34" t="n"/>
      <c r="H461" s="35">
        <f>IF(A461="","",DATE(YEAR(A461),MONTH(A461),1))</f>
        <v/>
      </c>
      <c r="I461" s="35">
        <f>IF(A461="","",IF(G461="",H461,DATE(YEAR(G461),MONTH(G461),1)))</f>
        <v/>
      </c>
      <c r="J461" s="36">
        <f>IF(D461="","",IFERROR(VLOOKUP(D461,'Settings'!$A$18:$B$48,2,FALSE),"Not in categories"))</f>
        <v/>
      </c>
    </row>
    <row r="462">
      <c r="A462" s="31" t="n"/>
      <c r="B462" s="32" t="n"/>
      <c r="C462" s="32" t="n"/>
      <c r="D462" s="33" t="n"/>
      <c r="E462" s="33" t="n"/>
      <c r="F462" s="33" t="n"/>
      <c r="G462" s="34" t="n"/>
      <c r="H462" s="35">
        <f>IF(A462="","",DATE(YEAR(A462),MONTH(A462),1))</f>
        <v/>
      </c>
      <c r="I462" s="35">
        <f>IF(A462="","",IF(G462="",H462,DATE(YEAR(G462),MONTH(G462),1)))</f>
        <v/>
      </c>
      <c r="J462" s="36">
        <f>IF(D462="","",IFERROR(VLOOKUP(D462,'Settings'!$A$18:$B$48,2,FALSE),"Not in categories"))</f>
        <v/>
      </c>
    </row>
    <row r="463">
      <c r="A463" s="31" t="n"/>
      <c r="B463" s="32" t="n"/>
      <c r="C463" s="32" t="n"/>
      <c r="D463" s="33" t="n"/>
      <c r="E463" s="33" t="n"/>
      <c r="F463" s="33" t="n"/>
      <c r="G463" s="34" t="n"/>
      <c r="H463" s="35">
        <f>IF(A463="","",DATE(YEAR(A463),MONTH(A463),1))</f>
        <v/>
      </c>
      <c r="I463" s="35">
        <f>IF(A463="","",IF(G463="",H463,DATE(YEAR(G463),MONTH(G463),1)))</f>
        <v/>
      </c>
      <c r="J463" s="36">
        <f>IF(D463="","",IFERROR(VLOOKUP(D463,'Settings'!$A$18:$B$48,2,FALSE),"Not in categories"))</f>
        <v/>
      </c>
    </row>
    <row r="464">
      <c r="A464" s="31" t="n"/>
      <c r="B464" s="32" t="n"/>
      <c r="C464" s="32" t="n"/>
      <c r="D464" s="33" t="n"/>
      <c r="E464" s="33" t="n"/>
      <c r="F464" s="33" t="n"/>
      <c r="G464" s="34" t="n"/>
      <c r="H464" s="35">
        <f>IF(A464="","",DATE(YEAR(A464),MONTH(A464),1))</f>
        <v/>
      </c>
      <c r="I464" s="35">
        <f>IF(A464="","",IF(G464="",H464,DATE(YEAR(G464),MONTH(G464),1)))</f>
        <v/>
      </c>
      <c r="J464" s="36">
        <f>IF(D464="","",IFERROR(VLOOKUP(D464,'Settings'!$A$18:$B$48,2,FALSE),"Not in categories"))</f>
        <v/>
      </c>
    </row>
    <row r="465">
      <c r="A465" s="31" t="n"/>
      <c r="B465" s="32" t="n"/>
      <c r="C465" s="32" t="n"/>
      <c r="D465" s="33" t="n"/>
      <c r="E465" s="33" t="n"/>
      <c r="F465" s="33" t="n"/>
      <c r="G465" s="34" t="n"/>
      <c r="H465" s="35">
        <f>IF(A465="","",DATE(YEAR(A465),MONTH(A465),1))</f>
        <v/>
      </c>
      <c r="I465" s="35">
        <f>IF(A465="","",IF(G465="",H465,DATE(YEAR(G465),MONTH(G465),1)))</f>
        <v/>
      </c>
      <c r="J465" s="36">
        <f>IF(D465="","",IFERROR(VLOOKUP(D465,'Settings'!$A$18:$B$48,2,FALSE),"Not in categories"))</f>
        <v/>
      </c>
    </row>
    <row r="466">
      <c r="A466" s="31" t="n"/>
      <c r="B466" s="32" t="n"/>
      <c r="C466" s="32" t="n"/>
      <c r="D466" s="33" t="n"/>
      <c r="E466" s="33" t="n"/>
      <c r="F466" s="33" t="n"/>
      <c r="G466" s="34" t="n"/>
      <c r="H466" s="35">
        <f>IF(A466="","",DATE(YEAR(A466),MONTH(A466),1))</f>
        <v/>
      </c>
      <c r="I466" s="35">
        <f>IF(A466="","",IF(G466="",H466,DATE(YEAR(G466),MONTH(G466),1)))</f>
        <v/>
      </c>
      <c r="J466" s="36">
        <f>IF(D466="","",IFERROR(VLOOKUP(D466,'Settings'!$A$18:$B$48,2,FALSE),"Not in categories"))</f>
        <v/>
      </c>
    </row>
    <row r="467">
      <c r="A467" s="31" t="n"/>
      <c r="B467" s="32" t="n"/>
      <c r="C467" s="32" t="n"/>
      <c r="D467" s="33" t="n"/>
      <c r="E467" s="33" t="n"/>
      <c r="F467" s="33" t="n"/>
      <c r="G467" s="34" t="n"/>
      <c r="H467" s="35">
        <f>IF(A467="","",DATE(YEAR(A467),MONTH(A467),1))</f>
        <v/>
      </c>
      <c r="I467" s="35">
        <f>IF(A467="","",IF(G467="",H467,DATE(YEAR(G467),MONTH(G467),1)))</f>
        <v/>
      </c>
      <c r="J467" s="36">
        <f>IF(D467="","",IFERROR(VLOOKUP(D467,'Settings'!$A$18:$B$48,2,FALSE),"Not in categories"))</f>
        <v/>
      </c>
    </row>
    <row r="468">
      <c r="A468" s="31" t="n"/>
      <c r="B468" s="32" t="n"/>
      <c r="C468" s="32" t="n"/>
      <c r="D468" s="33" t="n"/>
      <c r="E468" s="33" t="n"/>
      <c r="F468" s="33" t="n"/>
      <c r="G468" s="34" t="n"/>
      <c r="H468" s="35">
        <f>IF(A468="","",DATE(YEAR(A468),MONTH(A468),1))</f>
        <v/>
      </c>
      <c r="I468" s="35">
        <f>IF(A468="","",IF(G468="",H468,DATE(YEAR(G468),MONTH(G468),1)))</f>
        <v/>
      </c>
      <c r="J468" s="36">
        <f>IF(D468="","",IFERROR(VLOOKUP(D468,'Settings'!$A$18:$B$48,2,FALSE),"Not in categories"))</f>
        <v/>
      </c>
    </row>
    <row r="469">
      <c r="A469" s="31" t="n"/>
      <c r="B469" s="32" t="n"/>
      <c r="C469" s="32" t="n"/>
      <c r="D469" s="33" t="n"/>
      <c r="E469" s="33" t="n"/>
      <c r="F469" s="33" t="n"/>
      <c r="G469" s="34" t="n"/>
      <c r="H469" s="35">
        <f>IF(A469="","",DATE(YEAR(A469),MONTH(A469),1))</f>
        <v/>
      </c>
      <c r="I469" s="35">
        <f>IF(A469="","",IF(G469="",H469,DATE(YEAR(G469),MONTH(G469),1)))</f>
        <v/>
      </c>
      <c r="J469" s="36">
        <f>IF(D469="","",IFERROR(VLOOKUP(D469,'Settings'!$A$18:$B$48,2,FALSE),"Not in categories"))</f>
        <v/>
      </c>
    </row>
    <row r="470">
      <c r="A470" s="31" t="n"/>
      <c r="B470" s="32" t="n"/>
      <c r="C470" s="32" t="n"/>
      <c r="D470" s="33" t="n"/>
      <c r="E470" s="33" t="n"/>
      <c r="F470" s="33" t="n"/>
      <c r="G470" s="34" t="n"/>
      <c r="H470" s="35">
        <f>IF(A470="","",DATE(YEAR(A470),MONTH(A470),1))</f>
        <v/>
      </c>
      <c r="I470" s="35">
        <f>IF(A470="","",IF(G470="",H470,DATE(YEAR(G470),MONTH(G470),1)))</f>
        <v/>
      </c>
      <c r="J470" s="36">
        <f>IF(D470="","",IFERROR(VLOOKUP(D470,'Settings'!$A$18:$B$48,2,FALSE),"Not in categories"))</f>
        <v/>
      </c>
    </row>
    <row r="471">
      <c r="A471" s="31" t="n"/>
      <c r="B471" s="32" t="n"/>
      <c r="C471" s="32" t="n"/>
      <c r="D471" s="33" t="n"/>
      <c r="E471" s="33" t="n"/>
      <c r="F471" s="33" t="n"/>
      <c r="G471" s="34" t="n"/>
      <c r="H471" s="35">
        <f>IF(A471="","",DATE(YEAR(A471),MONTH(A471),1))</f>
        <v/>
      </c>
      <c r="I471" s="35">
        <f>IF(A471="","",IF(G471="",H471,DATE(YEAR(G471),MONTH(G471),1)))</f>
        <v/>
      </c>
      <c r="J471" s="36">
        <f>IF(D471="","",IFERROR(VLOOKUP(D471,'Settings'!$A$18:$B$48,2,FALSE),"Not in categories"))</f>
        <v/>
      </c>
    </row>
    <row r="472">
      <c r="A472" s="31" t="n"/>
      <c r="B472" s="32" t="n"/>
      <c r="C472" s="32" t="n"/>
      <c r="D472" s="33" t="n"/>
      <c r="E472" s="33" t="n"/>
      <c r="F472" s="33" t="n"/>
      <c r="G472" s="34" t="n"/>
      <c r="H472" s="35">
        <f>IF(A472="","",DATE(YEAR(A472),MONTH(A472),1))</f>
        <v/>
      </c>
      <c r="I472" s="35">
        <f>IF(A472="","",IF(G472="",H472,DATE(YEAR(G472),MONTH(G472),1)))</f>
        <v/>
      </c>
      <c r="J472" s="36">
        <f>IF(D472="","",IFERROR(VLOOKUP(D472,'Settings'!$A$18:$B$48,2,FALSE),"Not in categories"))</f>
        <v/>
      </c>
    </row>
    <row r="473">
      <c r="A473" s="31" t="n"/>
      <c r="B473" s="32" t="n"/>
      <c r="C473" s="32" t="n"/>
      <c r="D473" s="33" t="n"/>
      <c r="E473" s="33" t="n"/>
      <c r="F473" s="33" t="n"/>
      <c r="G473" s="34" t="n"/>
      <c r="H473" s="35">
        <f>IF(A473="","",DATE(YEAR(A473),MONTH(A473),1))</f>
        <v/>
      </c>
      <c r="I473" s="35">
        <f>IF(A473="","",IF(G473="",H473,DATE(YEAR(G473),MONTH(G473),1)))</f>
        <v/>
      </c>
      <c r="J473" s="36">
        <f>IF(D473="","",IFERROR(VLOOKUP(D473,'Settings'!$A$18:$B$48,2,FALSE),"Not in categories"))</f>
        <v/>
      </c>
    </row>
    <row r="474">
      <c r="A474" s="31" t="n"/>
      <c r="B474" s="32" t="n"/>
      <c r="C474" s="32" t="n"/>
      <c r="D474" s="33" t="n"/>
      <c r="E474" s="33" t="n"/>
      <c r="F474" s="33" t="n"/>
      <c r="G474" s="34" t="n"/>
      <c r="H474" s="35">
        <f>IF(A474="","",DATE(YEAR(A474),MONTH(A474),1))</f>
        <v/>
      </c>
      <c r="I474" s="35">
        <f>IF(A474="","",IF(G474="",H474,DATE(YEAR(G474),MONTH(G474),1)))</f>
        <v/>
      </c>
      <c r="J474" s="36">
        <f>IF(D474="","",IFERROR(VLOOKUP(D474,'Settings'!$A$18:$B$48,2,FALSE),"Not in categories"))</f>
        <v/>
      </c>
    </row>
    <row r="475">
      <c r="A475" s="31" t="n"/>
      <c r="B475" s="32" t="n"/>
      <c r="C475" s="32" t="n"/>
      <c r="D475" s="33" t="n"/>
      <c r="E475" s="33" t="n"/>
      <c r="F475" s="33" t="n"/>
      <c r="G475" s="34" t="n"/>
      <c r="H475" s="35">
        <f>IF(A475="","",DATE(YEAR(A475),MONTH(A475),1))</f>
        <v/>
      </c>
      <c r="I475" s="35">
        <f>IF(A475="","",IF(G475="",H475,DATE(YEAR(G475),MONTH(G475),1)))</f>
        <v/>
      </c>
      <c r="J475" s="36">
        <f>IF(D475="","",IFERROR(VLOOKUP(D475,'Settings'!$A$18:$B$48,2,FALSE),"Not in categories"))</f>
        <v/>
      </c>
    </row>
    <row r="476">
      <c r="A476" s="31" t="n"/>
      <c r="B476" s="32" t="n"/>
      <c r="C476" s="32" t="n"/>
      <c r="D476" s="33" t="n"/>
      <c r="E476" s="33" t="n"/>
      <c r="F476" s="33" t="n"/>
      <c r="G476" s="34" t="n"/>
      <c r="H476" s="35">
        <f>IF(A476="","",DATE(YEAR(A476),MONTH(A476),1))</f>
        <v/>
      </c>
      <c r="I476" s="35">
        <f>IF(A476="","",IF(G476="",H476,DATE(YEAR(G476),MONTH(G476),1)))</f>
        <v/>
      </c>
      <c r="J476" s="36">
        <f>IF(D476="","",IFERROR(VLOOKUP(D476,'Settings'!$A$18:$B$48,2,FALSE),"Not in categories"))</f>
        <v/>
      </c>
    </row>
    <row r="477">
      <c r="A477" s="31" t="n"/>
      <c r="B477" s="32" t="n"/>
      <c r="C477" s="32" t="n"/>
      <c r="D477" s="33" t="n"/>
      <c r="E477" s="33" t="n"/>
      <c r="F477" s="33" t="n"/>
      <c r="G477" s="34" t="n"/>
      <c r="H477" s="35">
        <f>IF(A477="","",DATE(YEAR(A477),MONTH(A477),1))</f>
        <v/>
      </c>
      <c r="I477" s="35">
        <f>IF(A477="","",IF(G477="",H477,DATE(YEAR(G477),MONTH(G477),1)))</f>
        <v/>
      </c>
      <c r="J477" s="36">
        <f>IF(D477="","",IFERROR(VLOOKUP(D477,'Settings'!$A$18:$B$48,2,FALSE),"Not in categories"))</f>
        <v/>
      </c>
    </row>
    <row r="478">
      <c r="A478" s="31" t="n"/>
      <c r="B478" s="32" t="n"/>
      <c r="C478" s="32" t="n"/>
      <c r="D478" s="33" t="n"/>
      <c r="E478" s="33" t="n"/>
      <c r="F478" s="33" t="n"/>
      <c r="G478" s="34" t="n"/>
      <c r="H478" s="35">
        <f>IF(A478="","",DATE(YEAR(A478),MONTH(A478),1))</f>
        <v/>
      </c>
      <c r="I478" s="35">
        <f>IF(A478="","",IF(G478="",H478,DATE(YEAR(G478),MONTH(G478),1)))</f>
        <v/>
      </c>
      <c r="J478" s="36">
        <f>IF(D478="","",IFERROR(VLOOKUP(D478,'Settings'!$A$18:$B$48,2,FALSE),"Not in categories"))</f>
        <v/>
      </c>
    </row>
    <row r="479">
      <c r="A479" s="31" t="n"/>
      <c r="B479" s="32" t="n"/>
      <c r="C479" s="32" t="n"/>
      <c r="D479" s="33" t="n"/>
      <c r="E479" s="33" t="n"/>
      <c r="F479" s="33" t="n"/>
      <c r="G479" s="34" t="n"/>
      <c r="H479" s="35">
        <f>IF(A479="","",DATE(YEAR(A479),MONTH(A479),1))</f>
        <v/>
      </c>
      <c r="I479" s="35">
        <f>IF(A479="","",IF(G479="",H479,DATE(YEAR(G479),MONTH(G479),1)))</f>
        <v/>
      </c>
      <c r="J479" s="36">
        <f>IF(D479="","",IFERROR(VLOOKUP(D479,'Settings'!$A$18:$B$48,2,FALSE),"Not in categories"))</f>
        <v/>
      </c>
    </row>
    <row r="480">
      <c r="A480" s="31" t="n"/>
      <c r="B480" s="32" t="n"/>
      <c r="C480" s="32" t="n"/>
      <c r="D480" s="33" t="n"/>
      <c r="E480" s="33" t="n"/>
      <c r="F480" s="33" t="n"/>
      <c r="G480" s="34" t="n"/>
      <c r="H480" s="35">
        <f>IF(A480="","",DATE(YEAR(A480),MONTH(A480),1))</f>
        <v/>
      </c>
      <c r="I480" s="35">
        <f>IF(A480="","",IF(G480="",H480,DATE(YEAR(G480),MONTH(G480),1)))</f>
        <v/>
      </c>
      <c r="J480" s="36">
        <f>IF(D480="","",IFERROR(VLOOKUP(D480,'Settings'!$A$18:$B$48,2,FALSE),"Not in categories"))</f>
        <v/>
      </c>
    </row>
    <row r="481">
      <c r="A481" s="31" t="n"/>
      <c r="B481" s="32" t="n"/>
      <c r="C481" s="32" t="n"/>
      <c r="D481" s="33" t="n"/>
      <c r="E481" s="33" t="n"/>
      <c r="F481" s="33" t="n"/>
      <c r="G481" s="34" t="n"/>
      <c r="H481" s="35">
        <f>IF(A481="","",DATE(YEAR(A481),MONTH(A481),1))</f>
        <v/>
      </c>
      <c r="I481" s="35">
        <f>IF(A481="","",IF(G481="",H481,DATE(YEAR(G481),MONTH(G481),1)))</f>
        <v/>
      </c>
      <c r="J481" s="36">
        <f>IF(D481="","",IFERROR(VLOOKUP(D481,'Settings'!$A$18:$B$48,2,FALSE),"Not in categories"))</f>
        <v/>
      </c>
    </row>
    <row r="482">
      <c r="A482" s="31" t="n"/>
      <c r="B482" s="32" t="n"/>
      <c r="C482" s="32" t="n"/>
      <c r="D482" s="33" t="n"/>
      <c r="E482" s="33" t="n"/>
      <c r="F482" s="33" t="n"/>
      <c r="G482" s="34" t="n"/>
      <c r="H482" s="35">
        <f>IF(A482="","",DATE(YEAR(A482),MONTH(A482),1))</f>
        <v/>
      </c>
      <c r="I482" s="35">
        <f>IF(A482="","",IF(G482="",H482,DATE(YEAR(G482),MONTH(G482),1)))</f>
        <v/>
      </c>
      <c r="J482" s="36">
        <f>IF(D482="","",IFERROR(VLOOKUP(D482,'Settings'!$A$18:$B$48,2,FALSE),"Not in categories"))</f>
        <v/>
      </c>
    </row>
    <row r="483">
      <c r="A483" s="31" t="n"/>
      <c r="B483" s="32" t="n"/>
      <c r="C483" s="32" t="n"/>
      <c r="D483" s="33" t="n"/>
      <c r="E483" s="33" t="n"/>
      <c r="F483" s="33" t="n"/>
      <c r="G483" s="34" t="n"/>
      <c r="H483" s="35">
        <f>IF(A483="","",DATE(YEAR(A483),MONTH(A483),1))</f>
        <v/>
      </c>
      <c r="I483" s="35">
        <f>IF(A483="","",IF(G483="",H483,DATE(YEAR(G483),MONTH(G483),1)))</f>
        <v/>
      </c>
      <c r="J483" s="36">
        <f>IF(D483="","",IFERROR(VLOOKUP(D483,'Settings'!$A$18:$B$48,2,FALSE),"Not in categories"))</f>
        <v/>
      </c>
    </row>
    <row r="484">
      <c r="A484" s="31" t="n"/>
      <c r="B484" s="32" t="n"/>
      <c r="C484" s="32" t="n"/>
      <c r="D484" s="33" t="n"/>
      <c r="E484" s="33" t="n"/>
      <c r="F484" s="33" t="n"/>
      <c r="G484" s="34" t="n"/>
      <c r="H484" s="35">
        <f>IF(A484="","",DATE(YEAR(A484),MONTH(A484),1))</f>
        <v/>
      </c>
      <c r="I484" s="35">
        <f>IF(A484="","",IF(G484="",H484,DATE(YEAR(G484),MONTH(G484),1)))</f>
        <v/>
      </c>
      <c r="J484" s="36">
        <f>IF(D484="","",IFERROR(VLOOKUP(D484,'Settings'!$A$18:$B$48,2,FALSE),"Not in categories"))</f>
        <v/>
      </c>
    </row>
    <row r="485">
      <c r="A485" s="31" t="n"/>
      <c r="B485" s="32" t="n"/>
      <c r="C485" s="32" t="n"/>
      <c r="D485" s="33" t="n"/>
      <c r="E485" s="33" t="n"/>
      <c r="F485" s="33" t="n"/>
      <c r="G485" s="34" t="n"/>
      <c r="H485" s="35">
        <f>IF(A485="","",DATE(YEAR(A485),MONTH(A485),1))</f>
        <v/>
      </c>
      <c r="I485" s="35">
        <f>IF(A485="","",IF(G485="",H485,DATE(YEAR(G485),MONTH(G485),1)))</f>
        <v/>
      </c>
      <c r="J485" s="36">
        <f>IF(D485="","",IFERROR(VLOOKUP(D485,'Settings'!$A$18:$B$48,2,FALSE),"Not in categories"))</f>
        <v/>
      </c>
    </row>
    <row r="486">
      <c r="A486" s="31" t="n"/>
      <c r="B486" s="32" t="n"/>
      <c r="C486" s="32" t="n"/>
      <c r="D486" s="33" t="n"/>
      <c r="E486" s="33" t="n"/>
      <c r="F486" s="33" t="n"/>
      <c r="G486" s="34" t="n"/>
      <c r="H486" s="35">
        <f>IF(A486="","",DATE(YEAR(A486),MONTH(A486),1))</f>
        <v/>
      </c>
      <c r="I486" s="35">
        <f>IF(A486="","",IF(G486="",H486,DATE(YEAR(G486),MONTH(G486),1)))</f>
        <v/>
      </c>
      <c r="J486" s="36">
        <f>IF(D486="","",IFERROR(VLOOKUP(D486,'Settings'!$A$18:$B$48,2,FALSE),"Not in categories"))</f>
        <v/>
      </c>
    </row>
    <row r="487">
      <c r="A487" s="31" t="n"/>
      <c r="B487" s="32" t="n"/>
      <c r="C487" s="32" t="n"/>
      <c r="D487" s="33" t="n"/>
      <c r="E487" s="33" t="n"/>
      <c r="F487" s="33" t="n"/>
      <c r="G487" s="34" t="n"/>
      <c r="H487" s="35">
        <f>IF(A487="","",DATE(YEAR(A487),MONTH(A487),1))</f>
        <v/>
      </c>
      <c r="I487" s="35">
        <f>IF(A487="","",IF(G487="",H487,DATE(YEAR(G487),MONTH(G487),1)))</f>
        <v/>
      </c>
      <c r="J487" s="36">
        <f>IF(D487="","",IFERROR(VLOOKUP(D487,'Settings'!$A$18:$B$48,2,FALSE),"Not in categories"))</f>
        <v/>
      </c>
    </row>
    <row r="488">
      <c r="A488" s="31" t="n"/>
      <c r="B488" s="32" t="n"/>
      <c r="C488" s="32" t="n"/>
      <c r="D488" s="33" t="n"/>
      <c r="E488" s="33" t="n"/>
      <c r="F488" s="33" t="n"/>
      <c r="G488" s="34" t="n"/>
      <c r="H488" s="35">
        <f>IF(A488="","",DATE(YEAR(A488),MONTH(A488),1))</f>
        <v/>
      </c>
      <c r="I488" s="35">
        <f>IF(A488="","",IF(G488="",H488,DATE(YEAR(G488),MONTH(G488),1)))</f>
        <v/>
      </c>
      <c r="J488" s="36">
        <f>IF(D488="","",IFERROR(VLOOKUP(D488,'Settings'!$A$18:$B$48,2,FALSE),"Not in categories"))</f>
        <v/>
      </c>
    </row>
    <row r="489">
      <c r="A489" s="31" t="n"/>
      <c r="B489" s="32" t="n"/>
      <c r="C489" s="32" t="n"/>
      <c r="D489" s="33" t="n"/>
      <c r="E489" s="33" t="n"/>
      <c r="F489" s="33" t="n"/>
      <c r="G489" s="34" t="n"/>
      <c r="H489" s="35">
        <f>IF(A489="","",DATE(YEAR(A489),MONTH(A489),1))</f>
        <v/>
      </c>
      <c r="I489" s="35">
        <f>IF(A489="","",IF(G489="",H489,DATE(YEAR(G489),MONTH(G489),1)))</f>
        <v/>
      </c>
      <c r="J489" s="36">
        <f>IF(D489="","",IFERROR(VLOOKUP(D489,'Settings'!$A$18:$B$48,2,FALSE),"Not in categories"))</f>
        <v/>
      </c>
    </row>
    <row r="490">
      <c r="A490" s="31" t="n"/>
      <c r="B490" s="32" t="n"/>
      <c r="C490" s="32" t="n"/>
      <c r="D490" s="33" t="n"/>
      <c r="E490" s="33" t="n"/>
      <c r="F490" s="33" t="n"/>
      <c r="G490" s="34" t="n"/>
      <c r="H490" s="35">
        <f>IF(A490="","",DATE(YEAR(A490),MONTH(A490),1))</f>
        <v/>
      </c>
      <c r="I490" s="35">
        <f>IF(A490="","",IF(G490="",H490,DATE(YEAR(G490),MONTH(G490),1)))</f>
        <v/>
      </c>
      <c r="J490" s="36">
        <f>IF(D490="","",IFERROR(VLOOKUP(D490,'Settings'!$A$18:$B$48,2,FALSE),"Not in categories"))</f>
        <v/>
      </c>
    </row>
    <row r="491">
      <c r="A491" s="31" t="n"/>
      <c r="B491" s="32" t="n"/>
      <c r="C491" s="32" t="n"/>
      <c r="D491" s="33" t="n"/>
      <c r="E491" s="33" t="n"/>
      <c r="F491" s="33" t="n"/>
      <c r="G491" s="34" t="n"/>
      <c r="H491" s="35">
        <f>IF(A491="","",DATE(YEAR(A491),MONTH(A491),1))</f>
        <v/>
      </c>
      <c r="I491" s="35">
        <f>IF(A491="","",IF(G491="",H491,DATE(YEAR(G491),MONTH(G491),1)))</f>
        <v/>
      </c>
      <c r="J491" s="36">
        <f>IF(D491="","",IFERROR(VLOOKUP(D491,'Settings'!$A$18:$B$48,2,FALSE),"Not in categories"))</f>
        <v/>
      </c>
    </row>
    <row r="492">
      <c r="A492" s="31" t="n"/>
      <c r="B492" s="32" t="n"/>
      <c r="C492" s="32" t="n"/>
      <c r="D492" s="33" t="n"/>
      <c r="E492" s="33" t="n"/>
      <c r="F492" s="33" t="n"/>
      <c r="G492" s="34" t="n"/>
      <c r="H492" s="35">
        <f>IF(A492="","",DATE(YEAR(A492),MONTH(A492),1))</f>
        <v/>
      </c>
      <c r="I492" s="35">
        <f>IF(A492="","",IF(G492="",H492,DATE(YEAR(G492),MONTH(G492),1)))</f>
        <v/>
      </c>
      <c r="J492" s="36">
        <f>IF(D492="","",IFERROR(VLOOKUP(D492,'Settings'!$A$18:$B$48,2,FALSE),"Not in categories"))</f>
        <v/>
      </c>
    </row>
    <row r="493">
      <c r="A493" s="31" t="n"/>
      <c r="B493" s="32" t="n"/>
      <c r="C493" s="32" t="n"/>
      <c r="D493" s="33" t="n"/>
      <c r="E493" s="33" t="n"/>
      <c r="F493" s="33" t="n"/>
      <c r="G493" s="34" t="n"/>
      <c r="H493" s="35">
        <f>IF(A493="","",DATE(YEAR(A493),MONTH(A493),1))</f>
        <v/>
      </c>
      <c r="I493" s="35">
        <f>IF(A493="","",IF(G493="",H493,DATE(YEAR(G493),MONTH(G493),1)))</f>
        <v/>
      </c>
      <c r="J493" s="36">
        <f>IF(D493="","",IFERROR(VLOOKUP(D493,'Settings'!$A$18:$B$48,2,FALSE),"Not in categories"))</f>
        <v/>
      </c>
    </row>
    <row r="494">
      <c r="A494" s="31" t="n"/>
      <c r="B494" s="32" t="n"/>
      <c r="C494" s="32" t="n"/>
      <c r="D494" s="33" t="n"/>
      <c r="E494" s="33" t="n"/>
      <c r="F494" s="33" t="n"/>
      <c r="G494" s="34" t="n"/>
      <c r="H494" s="35">
        <f>IF(A494="","",DATE(YEAR(A494),MONTH(A494),1))</f>
        <v/>
      </c>
      <c r="I494" s="35">
        <f>IF(A494="","",IF(G494="",H494,DATE(YEAR(G494),MONTH(G494),1)))</f>
        <v/>
      </c>
      <c r="J494" s="36">
        <f>IF(D494="","",IFERROR(VLOOKUP(D494,'Settings'!$A$18:$B$48,2,FALSE),"Not in categories"))</f>
        <v/>
      </c>
    </row>
    <row r="495">
      <c r="A495" s="31" t="n"/>
      <c r="B495" s="32" t="n"/>
      <c r="C495" s="32" t="n"/>
      <c r="D495" s="33" t="n"/>
      <c r="E495" s="33" t="n"/>
      <c r="F495" s="33" t="n"/>
      <c r="G495" s="34" t="n"/>
      <c r="H495" s="35">
        <f>IF(A495="","",DATE(YEAR(A495),MONTH(A495),1))</f>
        <v/>
      </c>
      <c r="I495" s="35">
        <f>IF(A495="","",IF(G495="",H495,DATE(YEAR(G495),MONTH(G495),1)))</f>
        <v/>
      </c>
      <c r="J495" s="36">
        <f>IF(D495="","",IFERROR(VLOOKUP(D495,'Settings'!$A$18:$B$48,2,FALSE),"Not in categories"))</f>
        <v/>
      </c>
    </row>
    <row r="496">
      <c r="A496" s="31" t="n"/>
      <c r="B496" s="32" t="n"/>
      <c r="C496" s="32" t="n"/>
      <c r="D496" s="33" t="n"/>
      <c r="E496" s="33" t="n"/>
      <c r="F496" s="33" t="n"/>
      <c r="G496" s="34" t="n"/>
      <c r="H496" s="35">
        <f>IF(A496="","",DATE(YEAR(A496),MONTH(A496),1))</f>
        <v/>
      </c>
      <c r="I496" s="35">
        <f>IF(A496="","",IF(G496="",H496,DATE(YEAR(G496),MONTH(G496),1)))</f>
        <v/>
      </c>
      <c r="J496" s="36">
        <f>IF(D496="","",IFERROR(VLOOKUP(D496,'Settings'!$A$18:$B$48,2,FALSE),"Not in categories"))</f>
        <v/>
      </c>
    </row>
    <row r="497">
      <c r="A497" s="31" t="n"/>
      <c r="B497" s="32" t="n"/>
      <c r="C497" s="32" t="n"/>
      <c r="D497" s="33" t="n"/>
      <c r="E497" s="33" t="n"/>
      <c r="F497" s="33" t="n"/>
      <c r="G497" s="34" t="n"/>
      <c r="H497" s="35">
        <f>IF(A497="","",DATE(YEAR(A497),MONTH(A497),1))</f>
        <v/>
      </c>
      <c r="I497" s="35">
        <f>IF(A497="","",IF(G497="",H497,DATE(YEAR(G497),MONTH(G497),1)))</f>
        <v/>
      </c>
      <c r="J497" s="36">
        <f>IF(D497="","",IFERROR(VLOOKUP(D497,'Settings'!$A$18:$B$48,2,FALSE),"Not in categories"))</f>
        <v/>
      </c>
    </row>
    <row r="498">
      <c r="A498" s="31" t="n"/>
      <c r="B498" s="32" t="n"/>
      <c r="C498" s="32" t="n"/>
      <c r="D498" s="33" t="n"/>
      <c r="E498" s="33" t="n"/>
      <c r="F498" s="33" t="n"/>
      <c r="G498" s="34" t="n"/>
      <c r="H498" s="35">
        <f>IF(A498="","",DATE(YEAR(A498),MONTH(A498),1))</f>
        <v/>
      </c>
      <c r="I498" s="35">
        <f>IF(A498="","",IF(G498="",H498,DATE(YEAR(G498),MONTH(G498),1)))</f>
        <v/>
      </c>
      <c r="J498" s="36">
        <f>IF(D498="","",IFERROR(VLOOKUP(D498,'Settings'!$A$18:$B$48,2,FALSE),"Not in categories"))</f>
        <v/>
      </c>
    </row>
    <row r="499">
      <c r="A499" s="31" t="n"/>
      <c r="B499" s="32" t="n"/>
      <c r="C499" s="32" t="n"/>
      <c r="D499" s="33" t="n"/>
      <c r="E499" s="33" t="n"/>
      <c r="F499" s="33" t="n"/>
      <c r="G499" s="34" t="n"/>
      <c r="H499" s="35">
        <f>IF(A499="","",DATE(YEAR(A499),MONTH(A499),1))</f>
        <v/>
      </c>
      <c r="I499" s="35">
        <f>IF(A499="","",IF(G499="",H499,DATE(YEAR(G499),MONTH(G499),1)))</f>
        <v/>
      </c>
      <c r="J499" s="36">
        <f>IF(D499="","",IFERROR(VLOOKUP(D499,'Settings'!$A$18:$B$48,2,FALSE),"Not in categories"))</f>
        <v/>
      </c>
    </row>
    <row r="500">
      <c r="A500" s="31" t="n"/>
      <c r="B500" s="32" t="n"/>
      <c r="C500" s="32" t="n"/>
      <c r="D500" s="33" t="n"/>
      <c r="E500" s="33" t="n"/>
      <c r="F500" s="33" t="n"/>
      <c r="G500" s="34" t="n"/>
      <c r="H500" s="35">
        <f>IF(A500="","",DATE(YEAR(A500),MONTH(A500),1))</f>
        <v/>
      </c>
      <c r="I500" s="35">
        <f>IF(A500="","",IF(G500="",H500,DATE(YEAR(G500),MONTH(G500),1)))</f>
        <v/>
      </c>
      <c r="J500" s="36">
        <f>IF(D500="","",IFERROR(VLOOKUP(D500,'Settings'!$A$18:$B$48,2,FALSE),"Not in categories"))</f>
        <v/>
      </c>
    </row>
    <row r="501">
      <c r="A501" s="31" t="n"/>
      <c r="B501" s="32" t="n"/>
      <c r="C501" s="32" t="n"/>
      <c r="D501" s="33" t="n"/>
      <c r="E501" s="33" t="n"/>
      <c r="F501" s="33" t="n"/>
      <c r="G501" s="34" t="n"/>
      <c r="H501" s="35">
        <f>IF(A501="","",DATE(YEAR(A501),MONTH(A501),1))</f>
        <v/>
      </c>
      <c r="I501" s="35">
        <f>IF(A501="","",IF(G501="",H501,DATE(YEAR(G501),MONTH(G501),1)))</f>
        <v/>
      </c>
      <c r="J501" s="36">
        <f>IF(D501="","",IFERROR(VLOOKUP(D501,'Settings'!$A$18:$B$48,2,FALSE),"Not in categories"))</f>
        <v/>
      </c>
    </row>
    <row r="502">
      <c r="A502" s="31" t="n"/>
      <c r="B502" s="32" t="n"/>
      <c r="C502" s="32" t="n"/>
      <c r="D502" s="33" t="n"/>
      <c r="E502" s="33" t="n"/>
      <c r="F502" s="33" t="n"/>
      <c r="G502" s="34" t="n"/>
      <c r="H502" s="35">
        <f>IF(A502="","",DATE(YEAR(A502),MONTH(A502),1))</f>
        <v/>
      </c>
      <c r="I502" s="35">
        <f>IF(A502="","",IF(G502="",H502,DATE(YEAR(G502),MONTH(G502),1)))</f>
        <v/>
      </c>
      <c r="J502" s="36">
        <f>IF(D502="","",IFERROR(VLOOKUP(D502,'Settings'!$A$18:$B$48,2,FALSE),"Not in categories"))</f>
        <v/>
      </c>
    </row>
    <row r="503">
      <c r="A503" s="31" t="n"/>
      <c r="B503" s="32" t="n"/>
      <c r="C503" s="32" t="n"/>
      <c r="D503" s="33" t="n"/>
      <c r="E503" s="33" t="n"/>
      <c r="F503" s="33" t="n"/>
      <c r="G503" s="34" t="n"/>
      <c r="H503" s="35">
        <f>IF(A503="","",DATE(YEAR(A503),MONTH(A503),1))</f>
        <v/>
      </c>
      <c r="I503" s="35">
        <f>IF(A503="","",IF(G503="",H503,DATE(YEAR(G503),MONTH(G503),1)))</f>
        <v/>
      </c>
      <c r="J503" s="36">
        <f>IF(D503="","",IFERROR(VLOOKUP(D503,'Settings'!$A$18:$B$48,2,FALSE),"Not in categories"))</f>
        <v/>
      </c>
    </row>
    <row r="504">
      <c r="A504" s="31" t="n"/>
      <c r="B504" s="32" t="n"/>
      <c r="C504" s="32" t="n"/>
      <c r="D504" s="33" t="n"/>
      <c r="E504" s="33" t="n"/>
      <c r="F504" s="33" t="n"/>
      <c r="G504" s="34" t="n"/>
      <c r="H504" s="35">
        <f>IF(A504="","",DATE(YEAR(A504),MONTH(A504),1))</f>
        <v/>
      </c>
      <c r="I504" s="35">
        <f>IF(A504="","",IF(G504="",H504,DATE(YEAR(G504),MONTH(G504),1)))</f>
        <v/>
      </c>
      <c r="J504" s="36">
        <f>IF(D504="","",IFERROR(VLOOKUP(D504,'Settings'!$A$18:$B$48,2,FALSE),"Not in categories"))</f>
        <v/>
      </c>
    </row>
    <row r="505">
      <c r="A505" s="31" t="n"/>
      <c r="B505" s="32" t="n"/>
      <c r="C505" s="32" t="n"/>
      <c r="D505" s="33" t="n"/>
      <c r="E505" s="33" t="n"/>
      <c r="F505" s="33" t="n"/>
      <c r="G505" s="34" t="n"/>
      <c r="H505" s="35">
        <f>IF(A505="","",DATE(YEAR(A505),MONTH(A505),1))</f>
        <v/>
      </c>
      <c r="I505" s="35">
        <f>IF(A505="","",IF(G505="",H505,DATE(YEAR(G505),MONTH(G505),1)))</f>
        <v/>
      </c>
      <c r="J505" s="36">
        <f>IF(D505="","",IFERROR(VLOOKUP(D505,'Settings'!$A$18:$B$48,2,FALSE),"Not in categories"))</f>
        <v/>
      </c>
    </row>
    <row r="506">
      <c r="A506" s="31" t="n"/>
      <c r="B506" s="32" t="n"/>
      <c r="C506" s="32" t="n"/>
      <c r="D506" s="33" t="n"/>
      <c r="E506" s="33" t="n"/>
      <c r="F506" s="33" t="n"/>
      <c r="G506" s="34" t="n"/>
      <c r="H506" s="35">
        <f>IF(A506="","",DATE(YEAR(A506),MONTH(A506),1))</f>
        <v/>
      </c>
      <c r="I506" s="35">
        <f>IF(A506="","",IF(G506="",H506,DATE(YEAR(G506),MONTH(G506),1)))</f>
        <v/>
      </c>
      <c r="J506" s="36">
        <f>IF(D506="","",IFERROR(VLOOKUP(D506,'Settings'!$A$18:$B$48,2,FALSE),"Not in categories"))</f>
        <v/>
      </c>
    </row>
    <row r="507">
      <c r="A507" s="31" t="n"/>
      <c r="B507" s="32" t="n"/>
      <c r="C507" s="32" t="n"/>
      <c r="D507" s="33" t="n"/>
      <c r="E507" s="33" t="n"/>
      <c r="F507" s="33" t="n"/>
      <c r="G507" s="34" t="n"/>
      <c r="H507" s="35">
        <f>IF(A507="","",DATE(YEAR(A507),MONTH(A507),1))</f>
        <v/>
      </c>
      <c r="I507" s="35">
        <f>IF(A507="","",IF(G507="",H507,DATE(YEAR(G507),MONTH(G507),1)))</f>
        <v/>
      </c>
      <c r="J507" s="36">
        <f>IF(D507="","",IFERROR(VLOOKUP(D507,'Settings'!$A$18:$B$48,2,FALSE),"Not in categories"))</f>
        <v/>
      </c>
    </row>
    <row r="508">
      <c r="A508" s="31" t="n"/>
      <c r="B508" s="32" t="n"/>
      <c r="C508" s="32" t="n"/>
      <c r="D508" s="33" t="n"/>
      <c r="E508" s="33" t="n"/>
      <c r="F508" s="33" t="n"/>
      <c r="G508" s="34" t="n"/>
      <c r="H508" s="35">
        <f>IF(A508="","",DATE(YEAR(A508),MONTH(A508),1))</f>
        <v/>
      </c>
      <c r="I508" s="35">
        <f>IF(A508="","",IF(G508="",H508,DATE(YEAR(G508),MONTH(G508),1)))</f>
        <v/>
      </c>
      <c r="J508" s="36">
        <f>IF(D508="","",IFERROR(VLOOKUP(D508,'Settings'!$A$18:$B$48,2,FALSE),"Not in categories"))</f>
        <v/>
      </c>
    </row>
    <row r="509">
      <c r="A509" s="31" t="n"/>
      <c r="B509" s="32" t="n"/>
      <c r="C509" s="32" t="n"/>
      <c r="D509" s="33" t="n"/>
      <c r="E509" s="33" t="n"/>
      <c r="F509" s="33" t="n"/>
      <c r="G509" s="34" t="n"/>
      <c r="H509" s="35">
        <f>IF(A509="","",DATE(YEAR(A509),MONTH(A509),1))</f>
        <v/>
      </c>
      <c r="I509" s="35">
        <f>IF(A509="","",IF(G509="",H509,DATE(YEAR(G509),MONTH(G509),1)))</f>
        <v/>
      </c>
      <c r="J509" s="36">
        <f>IF(D509="","",IFERROR(VLOOKUP(D509,'Settings'!$A$18:$B$48,2,FALSE),"Not in categories"))</f>
        <v/>
      </c>
    </row>
    <row r="510">
      <c r="A510" s="31" t="n"/>
      <c r="B510" s="32" t="n"/>
      <c r="C510" s="32" t="n"/>
      <c r="D510" s="33" t="n"/>
      <c r="E510" s="33" t="n"/>
      <c r="F510" s="33" t="n"/>
      <c r="G510" s="34" t="n"/>
      <c r="H510" s="35">
        <f>IF(A510="","",DATE(YEAR(A510),MONTH(A510),1))</f>
        <v/>
      </c>
      <c r="I510" s="35">
        <f>IF(A510="","",IF(G510="",H510,DATE(YEAR(G510),MONTH(G510),1)))</f>
        <v/>
      </c>
      <c r="J510" s="36">
        <f>IF(D510="","",IFERROR(VLOOKUP(D510,'Settings'!$A$18:$B$48,2,FALSE),"Not in categories"))</f>
        <v/>
      </c>
    </row>
    <row r="511">
      <c r="A511" s="31" t="n"/>
      <c r="B511" s="32" t="n"/>
      <c r="C511" s="32" t="n"/>
      <c r="D511" s="33" t="n"/>
      <c r="E511" s="33" t="n"/>
      <c r="F511" s="33" t="n"/>
      <c r="G511" s="34" t="n"/>
      <c r="H511" s="35">
        <f>IF(A511="","",DATE(YEAR(A511),MONTH(A511),1))</f>
        <v/>
      </c>
      <c r="I511" s="35">
        <f>IF(A511="","",IF(G511="",H511,DATE(YEAR(G511),MONTH(G511),1)))</f>
        <v/>
      </c>
      <c r="J511" s="36">
        <f>IF(D511="","",IFERROR(VLOOKUP(D511,'Settings'!$A$18:$B$48,2,FALSE),"Not in categories"))</f>
        <v/>
      </c>
    </row>
    <row r="512">
      <c r="A512" s="31" t="n"/>
      <c r="B512" s="32" t="n"/>
      <c r="C512" s="32" t="n"/>
      <c r="D512" s="33" t="n"/>
      <c r="E512" s="33" t="n"/>
      <c r="F512" s="33" t="n"/>
      <c r="G512" s="34" t="n"/>
      <c r="H512" s="35">
        <f>IF(A512="","",DATE(YEAR(A512),MONTH(A512),1))</f>
        <v/>
      </c>
      <c r="I512" s="35">
        <f>IF(A512="","",IF(G512="",H512,DATE(YEAR(G512),MONTH(G512),1)))</f>
        <v/>
      </c>
      <c r="J512" s="36">
        <f>IF(D512="","",IFERROR(VLOOKUP(D512,'Settings'!$A$18:$B$48,2,FALSE),"Not in categories"))</f>
        <v/>
      </c>
    </row>
    <row r="513">
      <c r="A513" s="31" t="n"/>
      <c r="B513" s="32" t="n"/>
      <c r="C513" s="32" t="n"/>
      <c r="D513" s="33" t="n"/>
      <c r="E513" s="33" t="n"/>
      <c r="F513" s="33" t="n"/>
      <c r="G513" s="34" t="n"/>
      <c r="H513" s="35">
        <f>IF(A513="","",DATE(YEAR(A513),MONTH(A513),1))</f>
        <v/>
      </c>
      <c r="I513" s="35">
        <f>IF(A513="","",IF(G513="",H513,DATE(YEAR(G513),MONTH(G513),1)))</f>
        <v/>
      </c>
      <c r="J513" s="36">
        <f>IF(D513="","",IFERROR(VLOOKUP(D513,'Settings'!$A$18:$B$48,2,FALSE),"Not in categories"))</f>
        <v/>
      </c>
    </row>
    <row r="514">
      <c r="A514" s="31" t="n"/>
      <c r="B514" s="32" t="n"/>
      <c r="C514" s="32" t="n"/>
      <c r="D514" s="33" t="n"/>
      <c r="E514" s="33" t="n"/>
      <c r="F514" s="33" t="n"/>
      <c r="G514" s="34" t="n"/>
      <c r="H514" s="35">
        <f>IF(A514="","",DATE(YEAR(A514),MONTH(A514),1))</f>
        <v/>
      </c>
      <c r="I514" s="35">
        <f>IF(A514="","",IF(G514="",H514,DATE(YEAR(G514),MONTH(G514),1)))</f>
        <v/>
      </c>
      <c r="J514" s="36">
        <f>IF(D514="","",IFERROR(VLOOKUP(D514,'Settings'!$A$18:$B$48,2,FALSE),"Not in categories"))</f>
        <v/>
      </c>
    </row>
    <row r="515">
      <c r="A515" s="31" t="n"/>
      <c r="B515" s="32" t="n"/>
      <c r="C515" s="32" t="n"/>
      <c r="D515" s="33" t="n"/>
      <c r="E515" s="33" t="n"/>
      <c r="F515" s="33" t="n"/>
      <c r="G515" s="34" t="n"/>
      <c r="H515" s="35">
        <f>IF(A515="","",DATE(YEAR(A515),MONTH(A515),1))</f>
        <v/>
      </c>
      <c r="I515" s="35">
        <f>IF(A515="","",IF(G515="",H515,DATE(YEAR(G515),MONTH(G515),1)))</f>
        <v/>
      </c>
      <c r="J515" s="36">
        <f>IF(D515="","",IFERROR(VLOOKUP(D515,'Settings'!$A$18:$B$48,2,FALSE),"Not in categories"))</f>
        <v/>
      </c>
    </row>
    <row r="516">
      <c r="A516" s="31" t="n"/>
      <c r="B516" s="32" t="n"/>
      <c r="C516" s="32" t="n"/>
      <c r="D516" s="33" t="n"/>
      <c r="E516" s="33" t="n"/>
      <c r="F516" s="33" t="n"/>
      <c r="G516" s="34" t="n"/>
      <c r="H516" s="35">
        <f>IF(A516="","",DATE(YEAR(A516),MONTH(A516),1))</f>
        <v/>
      </c>
      <c r="I516" s="35">
        <f>IF(A516="","",IF(G516="",H516,DATE(YEAR(G516),MONTH(G516),1)))</f>
        <v/>
      </c>
      <c r="J516" s="36">
        <f>IF(D516="","",IFERROR(VLOOKUP(D516,'Settings'!$A$18:$B$48,2,FALSE),"Not in categories"))</f>
        <v/>
      </c>
    </row>
    <row r="517">
      <c r="A517" s="31" t="n"/>
      <c r="B517" s="32" t="n"/>
      <c r="C517" s="32" t="n"/>
      <c r="D517" s="33" t="n"/>
      <c r="E517" s="33" t="n"/>
      <c r="F517" s="33" t="n"/>
      <c r="G517" s="34" t="n"/>
      <c r="H517" s="35">
        <f>IF(A517="","",DATE(YEAR(A517),MONTH(A517),1))</f>
        <v/>
      </c>
      <c r="I517" s="35">
        <f>IF(A517="","",IF(G517="",H517,DATE(YEAR(G517),MONTH(G517),1)))</f>
        <v/>
      </c>
      <c r="J517" s="36">
        <f>IF(D517="","",IFERROR(VLOOKUP(D517,'Settings'!$A$18:$B$48,2,FALSE),"Not in categories"))</f>
        <v/>
      </c>
    </row>
    <row r="518">
      <c r="A518" s="31" t="n"/>
      <c r="B518" s="32" t="n"/>
      <c r="C518" s="32" t="n"/>
      <c r="D518" s="33" t="n"/>
      <c r="E518" s="33" t="n"/>
      <c r="F518" s="33" t="n"/>
      <c r="G518" s="34" t="n"/>
      <c r="H518" s="35">
        <f>IF(A518="","",DATE(YEAR(A518),MONTH(A518),1))</f>
        <v/>
      </c>
      <c r="I518" s="35">
        <f>IF(A518="","",IF(G518="",H518,DATE(YEAR(G518),MONTH(G518),1)))</f>
        <v/>
      </c>
      <c r="J518" s="36">
        <f>IF(D518="","",IFERROR(VLOOKUP(D518,'Settings'!$A$18:$B$48,2,FALSE),"Not in categories"))</f>
        <v/>
      </c>
    </row>
    <row r="519">
      <c r="A519" s="31" t="n"/>
      <c r="B519" s="32" t="n"/>
      <c r="C519" s="32" t="n"/>
      <c r="D519" s="33" t="n"/>
      <c r="E519" s="33" t="n"/>
      <c r="F519" s="33" t="n"/>
      <c r="G519" s="34" t="n"/>
      <c r="H519" s="35">
        <f>IF(A519="","",DATE(YEAR(A519),MONTH(A519),1))</f>
        <v/>
      </c>
      <c r="I519" s="35">
        <f>IF(A519="","",IF(G519="",H519,DATE(YEAR(G519),MONTH(G519),1)))</f>
        <v/>
      </c>
      <c r="J519" s="36">
        <f>IF(D519="","",IFERROR(VLOOKUP(D519,'Settings'!$A$18:$B$48,2,FALSE),"Not in categories"))</f>
        <v/>
      </c>
    </row>
    <row r="520">
      <c r="A520" s="31" t="n"/>
      <c r="B520" s="32" t="n"/>
      <c r="C520" s="32" t="n"/>
      <c r="D520" s="33" t="n"/>
      <c r="E520" s="33" t="n"/>
      <c r="F520" s="33" t="n"/>
      <c r="G520" s="34" t="n"/>
      <c r="H520" s="35">
        <f>IF(A520="","",DATE(YEAR(A520),MONTH(A520),1))</f>
        <v/>
      </c>
      <c r="I520" s="35">
        <f>IF(A520="","",IF(G520="",H520,DATE(YEAR(G520),MONTH(G520),1)))</f>
        <v/>
      </c>
      <c r="J520" s="36">
        <f>IF(D520="","",IFERROR(VLOOKUP(D520,'Settings'!$A$18:$B$48,2,FALSE),"Not in categories"))</f>
        <v/>
      </c>
    </row>
    <row r="521">
      <c r="A521" s="31" t="n"/>
      <c r="B521" s="32" t="n"/>
      <c r="C521" s="32" t="n"/>
      <c r="D521" s="33" t="n"/>
      <c r="E521" s="33" t="n"/>
      <c r="F521" s="33" t="n"/>
      <c r="G521" s="34" t="n"/>
      <c r="H521" s="35">
        <f>IF(A521="","",DATE(YEAR(A521),MONTH(A521),1))</f>
        <v/>
      </c>
      <c r="I521" s="35">
        <f>IF(A521="","",IF(G521="",H521,DATE(YEAR(G521),MONTH(G521),1)))</f>
        <v/>
      </c>
      <c r="J521" s="36">
        <f>IF(D521="","",IFERROR(VLOOKUP(D521,'Settings'!$A$18:$B$48,2,FALSE),"Not in categories"))</f>
        <v/>
      </c>
    </row>
    <row r="522">
      <c r="A522" s="31" t="n"/>
      <c r="B522" s="32" t="n"/>
      <c r="C522" s="32" t="n"/>
      <c r="D522" s="33" t="n"/>
      <c r="E522" s="33" t="n"/>
      <c r="F522" s="33" t="n"/>
      <c r="G522" s="34" t="n"/>
      <c r="H522" s="35">
        <f>IF(A522="","",DATE(YEAR(A522),MONTH(A522),1))</f>
        <v/>
      </c>
      <c r="I522" s="35">
        <f>IF(A522="","",IF(G522="",H522,DATE(YEAR(G522),MONTH(G522),1)))</f>
        <v/>
      </c>
      <c r="J522" s="36">
        <f>IF(D522="","",IFERROR(VLOOKUP(D522,'Settings'!$A$18:$B$48,2,FALSE),"Not in categories"))</f>
        <v/>
      </c>
    </row>
    <row r="523">
      <c r="A523" s="31" t="n"/>
      <c r="B523" s="32" t="n"/>
      <c r="C523" s="32" t="n"/>
      <c r="D523" s="33" t="n"/>
      <c r="E523" s="33" t="n"/>
      <c r="F523" s="33" t="n"/>
      <c r="G523" s="34" t="n"/>
      <c r="H523" s="35">
        <f>IF(A523="","",DATE(YEAR(A523),MONTH(A523),1))</f>
        <v/>
      </c>
      <c r="I523" s="35">
        <f>IF(A523="","",IF(G523="",H523,DATE(YEAR(G523),MONTH(G523),1)))</f>
        <v/>
      </c>
      <c r="J523" s="36">
        <f>IF(D523="","",IFERROR(VLOOKUP(D523,'Settings'!$A$18:$B$48,2,FALSE),"Not in categories"))</f>
        <v/>
      </c>
    </row>
    <row r="524">
      <c r="A524" s="31" t="n"/>
      <c r="B524" s="32" t="n"/>
      <c r="C524" s="32" t="n"/>
      <c r="D524" s="33" t="n"/>
      <c r="E524" s="33" t="n"/>
      <c r="F524" s="33" t="n"/>
      <c r="G524" s="34" t="n"/>
      <c r="H524" s="35">
        <f>IF(A524="","",DATE(YEAR(A524),MONTH(A524),1))</f>
        <v/>
      </c>
      <c r="I524" s="35">
        <f>IF(A524="","",IF(G524="",H524,DATE(YEAR(G524),MONTH(G524),1)))</f>
        <v/>
      </c>
      <c r="J524" s="36">
        <f>IF(D524="","",IFERROR(VLOOKUP(D524,'Settings'!$A$18:$B$48,2,FALSE),"Not in categories"))</f>
        <v/>
      </c>
    </row>
    <row r="525">
      <c r="A525" s="31" t="n"/>
      <c r="B525" s="32" t="n"/>
      <c r="C525" s="32" t="n"/>
      <c r="D525" s="33" t="n"/>
      <c r="E525" s="33" t="n"/>
      <c r="F525" s="33" t="n"/>
      <c r="G525" s="34" t="n"/>
      <c r="H525" s="35">
        <f>IF(A525="","",DATE(YEAR(A525),MONTH(A525),1))</f>
        <v/>
      </c>
      <c r="I525" s="35">
        <f>IF(A525="","",IF(G525="",H525,DATE(YEAR(G525),MONTH(G525),1)))</f>
        <v/>
      </c>
      <c r="J525" s="36">
        <f>IF(D525="","",IFERROR(VLOOKUP(D525,'Settings'!$A$18:$B$48,2,FALSE),"Not in categories"))</f>
        <v/>
      </c>
    </row>
    <row r="526">
      <c r="A526" s="31" t="n"/>
      <c r="B526" s="32" t="n"/>
      <c r="C526" s="32" t="n"/>
      <c r="D526" s="33" t="n"/>
      <c r="E526" s="33" t="n"/>
      <c r="F526" s="33" t="n"/>
      <c r="G526" s="34" t="n"/>
      <c r="H526" s="35">
        <f>IF(A526="","",DATE(YEAR(A526),MONTH(A526),1))</f>
        <v/>
      </c>
      <c r="I526" s="35">
        <f>IF(A526="","",IF(G526="",H526,DATE(YEAR(G526),MONTH(G526),1)))</f>
        <v/>
      </c>
      <c r="J526" s="36">
        <f>IF(D526="","",IFERROR(VLOOKUP(D526,'Settings'!$A$18:$B$48,2,FALSE),"Not in categories"))</f>
        <v/>
      </c>
    </row>
    <row r="527">
      <c r="A527" s="31" t="n"/>
      <c r="B527" s="32" t="n"/>
      <c r="C527" s="32" t="n"/>
      <c r="D527" s="33" t="n"/>
      <c r="E527" s="33" t="n"/>
      <c r="F527" s="33" t="n"/>
      <c r="G527" s="34" t="n"/>
      <c r="H527" s="35">
        <f>IF(A527="","",DATE(YEAR(A527),MONTH(A527),1))</f>
        <v/>
      </c>
      <c r="I527" s="35">
        <f>IF(A527="","",IF(G527="",H527,DATE(YEAR(G527),MONTH(G527),1)))</f>
        <v/>
      </c>
      <c r="J527" s="36">
        <f>IF(D527="","",IFERROR(VLOOKUP(D527,'Settings'!$A$18:$B$48,2,FALSE),"Not in categories"))</f>
        <v/>
      </c>
    </row>
    <row r="528">
      <c r="A528" s="31" t="n"/>
      <c r="B528" s="32" t="n"/>
      <c r="C528" s="32" t="n"/>
      <c r="D528" s="33" t="n"/>
      <c r="E528" s="33" t="n"/>
      <c r="F528" s="33" t="n"/>
      <c r="G528" s="34" t="n"/>
      <c r="H528" s="35">
        <f>IF(A528="","",DATE(YEAR(A528),MONTH(A528),1))</f>
        <v/>
      </c>
      <c r="I528" s="35">
        <f>IF(A528="","",IF(G528="",H528,DATE(YEAR(G528),MONTH(G528),1)))</f>
        <v/>
      </c>
      <c r="J528" s="36">
        <f>IF(D528="","",IFERROR(VLOOKUP(D528,'Settings'!$A$18:$B$48,2,FALSE),"Not in categories"))</f>
        <v/>
      </c>
    </row>
    <row r="529">
      <c r="A529" s="31" t="n"/>
      <c r="B529" s="32" t="n"/>
      <c r="C529" s="32" t="n"/>
      <c r="D529" s="33" t="n"/>
      <c r="E529" s="33" t="n"/>
      <c r="F529" s="33" t="n"/>
      <c r="G529" s="34" t="n"/>
      <c r="H529" s="35">
        <f>IF(A529="","",DATE(YEAR(A529),MONTH(A529),1))</f>
        <v/>
      </c>
      <c r="I529" s="35">
        <f>IF(A529="","",IF(G529="",H529,DATE(YEAR(G529),MONTH(G529),1)))</f>
        <v/>
      </c>
      <c r="J529" s="36">
        <f>IF(D529="","",IFERROR(VLOOKUP(D529,'Settings'!$A$18:$B$48,2,FALSE),"Not in categories"))</f>
        <v/>
      </c>
    </row>
    <row r="530">
      <c r="A530" s="31" t="n"/>
      <c r="B530" s="32" t="n"/>
      <c r="C530" s="32" t="n"/>
      <c r="D530" s="33" t="n"/>
      <c r="E530" s="33" t="n"/>
      <c r="F530" s="33" t="n"/>
      <c r="G530" s="34" t="n"/>
      <c r="H530" s="35">
        <f>IF(A530="","",DATE(YEAR(A530),MONTH(A530),1))</f>
        <v/>
      </c>
      <c r="I530" s="35">
        <f>IF(A530="","",IF(G530="",H530,DATE(YEAR(G530),MONTH(G530),1)))</f>
        <v/>
      </c>
      <c r="J530" s="36">
        <f>IF(D530="","",IFERROR(VLOOKUP(D530,'Settings'!$A$18:$B$48,2,FALSE),"Not in categories"))</f>
        <v/>
      </c>
    </row>
    <row r="531">
      <c r="A531" s="31" t="n"/>
      <c r="B531" s="32" t="n"/>
      <c r="C531" s="32" t="n"/>
      <c r="D531" s="33" t="n"/>
      <c r="E531" s="33" t="n"/>
      <c r="F531" s="33" t="n"/>
      <c r="G531" s="34" t="n"/>
      <c r="H531" s="35">
        <f>IF(A531="","",DATE(YEAR(A531),MONTH(A531),1))</f>
        <v/>
      </c>
      <c r="I531" s="35">
        <f>IF(A531="","",IF(G531="",H531,DATE(YEAR(G531),MONTH(G531),1)))</f>
        <v/>
      </c>
      <c r="J531" s="36">
        <f>IF(D531="","",IFERROR(VLOOKUP(D531,'Settings'!$A$18:$B$48,2,FALSE),"Not in categories"))</f>
        <v/>
      </c>
    </row>
    <row r="532">
      <c r="A532" s="31" t="n"/>
      <c r="B532" s="32" t="n"/>
      <c r="C532" s="32" t="n"/>
      <c r="D532" s="33" t="n"/>
      <c r="E532" s="33" t="n"/>
      <c r="F532" s="33" t="n"/>
      <c r="G532" s="34" t="n"/>
      <c r="H532" s="35">
        <f>IF(A532="","",DATE(YEAR(A532),MONTH(A532),1))</f>
        <v/>
      </c>
      <c r="I532" s="35">
        <f>IF(A532="","",IF(G532="",H532,DATE(YEAR(G532),MONTH(G532),1)))</f>
        <v/>
      </c>
      <c r="J532" s="36">
        <f>IF(D532="","",IFERROR(VLOOKUP(D532,'Settings'!$A$18:$B$48,2,FALSE),"Not in categories"))</f>
        <v/>
      </c>
    </row>
    <row r="533">
      <c r="A533" s="31" t="n"/>
      <c r="B533" s="32" t="n"/>
      <c r="C533" s="32" t="n"/>
      <c r="D533" s="33" t="n"/>
      <c r="E533" s="33" t="n"/>
      <c r="F533" s="33" t="n"/>
      <c r="G533" s="34" t="n"/>
      <c r="H533" s="35">
        <f>IF(A533="","",DATE(YEAR(A533),MONTH(A533),1))</f>
        <v/>
      </c>
      <c r="I533" s="35">
        <f>IF(A533="","",IF(G533="",H533,DATE(YEAR(G533),MONTH(G533),1)))</f>
        <v/>
      </c>
      <c r="J533" s="36">
        <f>IF(D533="","",IFERROR(VLOOKUP(D533,'Settings'!$A$18:$B$48,2,FALSE),"Not in categories"))</f>
        <v/>
      </c>
    </row>
    <row r="534">
      <c r="A534" s="31" t="n"/>
      <c r="B534" s="32" t="n"/>
      <c r="C534" s="32" t="n"/>
      <c r="D534" s="33" t="n"/>
      <c r="E534" s="33" t="n"/>
      <c r="F534" s="33" t="n"/>
      <c r="G534" s="34" t="n"/>
      <c r="H534" s="35">
        <f>IF(A534="","",DATE(YEAR(A534),MONTH(A534),1))</f>
        <v/>
      </c>
      <c r="I534" s="35">
        <f>IF(A534="","",IF(G534="",H534,DATE(YEAR(G534),MONTH(G534),1)))</f>
        <v/>
      </c>
      <c r="J534" s="36">
        <f>IF(D534="","",IFERROR(VLOOKUP(D534,'Settings'!$A$18:$B$48,2,FALSE),"Not in categories"))</f>
        <v/>
      </c>
    </row>
    <row r="535">
      <c r="A535" s="31" t="n"/>
      <c r="B535" s="32" t="n"/>
      <c r="C535" s="32" t="n"/>
      <c r="D535" s="33" t="n"/>
      <c r="E535" s="33" t="n"/>
      <c r="F535" s="33" t="n"/>
      <c r="G535" s="34" t="n"/>
      <c r="H535" s="35">
        <f>IF(A535="","",DATE(YEAR(A535),MONTH(A535),1))</f>
        <v/>
      </c>
      <c r="I535" s="35">
        <f>IF(A535="","",IF(G535="",H535,DATE(YEAR(G535),MONTH(G535),1)))</f>
        <v/>
      </c>
      <c r="J535" s="36">
        <f>IF(D535="","",IFERROR(VLOOKUP(D535,'Settings'!$A$18:$B$48,2,FALSE),"Not in categories"))</f>
        <v/>
      </c>
    </row>
    <row r="536">
      <c r="A536" s="31" t="n"/>
      <c r="B536" s="32" t="n"/>
      <c r="C536" s="32" t="n"/>
      <c r="D536" s="33" t="n"/>
      <c r="E536" s="33" t="n"/>
      <c r="F536" s="33" t="n"/>
      <c r="G536" s="34" t="n"/>
      <c r="H536" s="35">
        <f>IF(A536="","",DATE(YEAR(A536),MONTH(A536),1))</f>
        <v/>
      </c>
      <c r="I536" s="35">
        <f>IF(A536="","",IF(G536="",H536,DATE(YEAR(G536),MONTH(G536),1)))</f>
        <v/>
      </c>
      <c r="J536" s="36">
        <f>IF(D536="","",IFERROR(VLOOKUP(D536,'Settings'!$A$18:$B$48,2,FALSE),"Not in categories"))</f>
        <v/>
      </c>
    </row>
    <row r="537">
      <c r="A537" s="31" t="n"/>
      <c r="B537" s="32" t="n"/>
      <c r="C537" s="32" t="n"/>
      <c r="D537" s="33" t="n"/>
      <c r="E537" s="33" t="n"/>
      <c r="F537" s="33" t="n"/>
      <c r="G537" s="34" t="n"/>
      <c r="H537" s="35">
        <f>IF(A537="","",DATE(YEAR(A537),MONTH(A537),1))</f>
        <v/>
      </c>
      <c r="I537" s="35">
        <f>IF(A537="","",IF(G537="",H537,DATE(YEAR(G537),MONTH(G537),1)))</f>
        <v/>
      </c>
      <c r="J537" s="36">
        <f>IF(D537="","",IFERROR(VLOOKUP(D537,'Settings'!$A$18:$B$48,2,FALSE),"Not in categories"))</f>
        <v/>
      </c>
    </row>
    <row r="538">
      <c r="A538" s="31" t="n"/>
      <c r="B538" s="32" t="n"/>
      <c r="C538" s="32" t="n"/>
      <c r="D538" s="33" t="n"/>
      <c r="E538" s="33" t="n"/>
      <c r="F538" s="33" t="n"/>
      <c r="G538" s="34" t="n"/>
      <c r="H538" s="35">
        <f>IF(A538="","",DATE(YEAR(A538),MONTH(A538),1))</f>
        <v/>
      </c>
      <c r="I538" s="35">
        <f>IF(A538="","",IF(G538="",H538,DATE(YEAR(G538),MONTH(G538),1)))</f>
        <v/>
      </c>
      <c r="J538" s="36">
        <f>IF(D538="","",IFERROR(VLOOKUP(D538,'Settings'!$A$18:$B$48,2,FALSE),"Not in categories"))</f>
        <v/>
      </c>
    </row>
    <row r="539">
      <c r="A539" s="31" t="n"/>
      <c r="B539" s="32" t="n"/>
      <c r="C539" s="32" t="n"/>
      <c r="D539" s="33" t="n"/>
      <c r="E539" s="33" t="n"/>
      <c r="F539" s="33" t="n"/>
      <c r="G539" s="34" t="n"/>
      <c r="H539" s="35">
        <f>IF(A539="","",DATE(YEAR(A539),MONTH(A539),1))</f>
        <v/>
      </c>
      <c r="I539" s="35">
        <f>IF(A539="","",IF(G539="",H539,DATE(YEAR(G539),MONTH(G539),1)))</f>
        <v/>
      </c>
      <c r="J539" s="36">
        <f>IF(D539="","",IFERROR(VLOOKUP(D539,'Settings'!$A$18:$B$48,2,FALSE),"Not in categories"))</f>
        <v/>
      </c>
    </row>
    <row r="540">
      <c r="A540" s="31" t="n"/>
      <c r="B540" s="32" t="n"/>
      <c r="C540" s="32" t="n"/>
      <c r="D540" s="33" t="n"/>
      <c r="E540" s="33" t="n"/>
      <c r="F540" s="33" t="n"/>
      <c r="G540" s="34" t="n"/>
      <c r="H540" s="35">
        <f>IF(A540="","",DATE(YEAR(A540),MONTH(A540),1))</f>
        <v/>
      </c>
      <c r="I540" s="35">
        <f>IF(A540="","",IF(G540="",H540,DATE(YEAR(G540),MONTH(G540),1)))</f>
        <v/>
      </c>
      <c r="J540" s="36">
        <f>IF(D540="","",IFERROR(VLOOKUP(D540,'Settings'!$A$18:$B$48,2,FALSE),"Not in categories"))</f>
        <v/>
      </c>
    </row>
    <row r="541">
      <c r="A541" s="31" t="n"/>
      <c r="B541" s="32" t="n"/>
      <c r="C541" s="32" t="n"/>
      <c r="D541" s="33" t="n"/>
      <c r="E541" s="33" t="n"/>
      <c r="F541" s="33" t="n"/>
      <c r="G541" s="34" t="n"/>
      <c r="H541" s="35">
        <f>IF(A541="","",DATE(YEAR(A541),MONTH(A541),1))</f>
        <v/>
      </c>
      <c r="I541" s="35">
        <f>IF(A541="","",IF(G541="",H541,DATE(YEAR(G541),MONTH(G541),1)))</f>
        <v/>
      </c>
      <c r="J541" s="36">
        <f>IF(D541="","",IFERROR(VLOOKUP(D541,'Settings'!$A$18:$B$48,2,FALSE),"Not in categories"))</f>
        <v/>
      </c>
    </row>
    <row r="542">
      <c r="A542" s="31" t="n"/>
      <c r="B542" s="32" t="n"/>
      <c r="C542" s="32" t="n"/>
      <c r="D542" s="33" t="n"/>
      <c r="E542" s="33" t="n"/>
      <c r="F542" s="33" t="n"/>
      <c r="G542" s="34" t="n"/>
      <c r="H542" s="35">
        <f>IF(A542="","",DATE(YEAR(A542),MONTH(A542),1))</f>
        <v/>
      </c>
      <c r="I542" s="35">
        <f>IF(A542="","",IF(G542="",H542,DATE(YEAR(G542),MONTH(G542),1)))</f>
        <v/>
      </c>
      <c r="J542" s="36">
        <f>IF(D542="","",IFERROR(VLOOKUP(D542,'Settings'!$A$18:$B$48,2,FALSE),"Not in categories"))</f>
        <v/>
      </c>
    </row>
    <row r="543">
      <c r="A543" s="31" t="n"/>
      <c r="B543" s="32" t="n"/>
      <c r="C543" s="32" t="n"/>
      <c r="D543" s="33" t="n"/>
      <c r="E543" s="33" t="n"/>
      <c r="F543" s="33" t="n"/>
      <c r="G543" s="34" t="n"/>
      <c r="H543" s="35">
        <f>IF(A543="","",DATE(YEAR(A543),MONTH(A543),1))</f>
        <v/>
      </c>
      <c r="I543" s="35">
        <f>IF(A543="","",IF(G543="",H543,DATE(YEAR(G543),MONTH(G543),1)))</f>
        <v/>
      </c>
      <c r="J543" s="36">
        <f>IF(D543="","",IFERROR(VLOOKUP(D543,'Settings'!$A$18:$B$48,2,FALSE),"Not in categories"))</f>
        <v/>
      </c>
    </row>
    <row r="544">
      <c r="A544" s="31" t="n"/>
      <c r="B544" s="32" t="n"/>
      <c r="C544" s="32" t="n"/>
      <c r="D544" s="33" t="n"/>
      <c r="E544" s="33" t="n"/>
      <c r="F544" s="33" t="n"/>
      <c r="G544" s="34" t="n"/>
      <c r="H544" s="35">
        <f>IF(A544="","",DATE(YEAR(A544),MONTH(A544),1))</f>
        <v/>
      </c>
      <c r="I544" s="35">
        <f>IF(A544="","",IF(G544="",H544,DATE(YEAR(G544),MONTH(G544),1)))</f>
        <v/>
      </c>
      <c r="J544" s="36">
        <f>IF(D544="","",IFERROR(VLOOKUP(D544,'Settings'!$A$18:$B$48,2,FALSE),"Not in categories"))</f>
        <v/>
      </c>
    </row>
    <row r="545">
      <c r="A545" s="31" t="n"/>
      <c r="B545" s="32" t="n"/>
      <c r="C545" s="32" t="n"/>
      <c r="D545" s="33" t="n"/>
      <c r="E545" s="33" t="n"/>
      <c r="F545" s="33" t="n"/>
      <c r="G545" s="34" t="n"/>
      <c r="H545" s="35">
        <f>IF(A545="","",DATE(YEAR(A545),MONTH(A545),1))</f>
        <v/>
      </c>
      <c r="I545" s="35">
        <f>IF(A545="","",IF(G545="",H545,DATE(YEAR(G545),MONTH(G545),1)))</f>
        <v/>
      </c>
      <c r="J545" s="36">
        <f>IF(D545="","",IFERROR(VLOOKUP(D545,'Settings'!$A$18:$B$48,2,FALSE),"Not in categories"))</f>
        <v/>
      </c>
    </row>
    <row r="546">
      <c r="A546" s="31" t="n"/>
      <c r="B546" s="32" t="n"/>
      <c r="C546" s="32" t="n"/>
      <c r="D546" s="33" t="n"/>
      <c r="E546" s="33" t="n"/>
      <c r="F546" s="33" t="n"/>
      <c r="G546" s="34" t="n"/>
      <c r="H546" s="35">
        <f>IF(A546="","",DATE(YEAR(A546),MONTH(A546),1))</f>
        <v/>
      </c>
      <c r="I546" s="35">
        <f>IF(A546="","",IF(G546="",H546,DATE(YEAR(G546),MONTH(G546),1)))</f>
        <v/>
      </c>
      <c r="J546" s="36">
        <f>IF(D546="","",IFERROR(VLOOKUP(D546,'Settings'!$A$18:$B$48,2,FALSE),"Not in categories"))</f>
        <v/>
      </c>
    </row>
    <row r="547">
      <c r="A547" s="31" t="n"/>
      <c r="B547" s="32" t="n"/>
      <c r="C547" s="32" t="n"/>
      <c r="D547" s="33" t="n"/>
      <c r="E547" s="33" t="n"/>
      <c r="F547" s="33" t="n"/>
      <c r="G547" s="34" t="n"/>
      <c r="H547" s="35">
        <f>IF(A547="","",DATE(YEAR(A547),MONTH(A547),1))</f>
        <v/>
      </c>
      <c r="I547" s="35">
        <f>IF(A547="","",IF(G547="",H547,DATE(YEAR(G547),MONTH(G547),1)))</f>
        <v/>
      </c>
      <c r="J547" s="36">
        <f>IF(D547="","",IFERROR(VLOOKUP(D547,'Settings'!$A$18:$B$48,2,FALSE),"Not in categories"))</f>
        <v/>
      </c>
    </row>
    <row r="548">
      <c r="A548" s="31" t="n"/>
      <c r="B548" s="32" t="n"/>
      <c r="C548" s="32" t="n"/>
      <c r="D548" s="33" t="n"/>
      <c r="E548" s="33" t="n"/>
      <c r="F548" s="33" t="n"/>
      <c r="G548" s="34" t="n"/>
      <c r="H548" s="35">
        <f>IF(A548="","",DATE(YEAR(A548),MONTH(A548),1))</f>
        <v/>
      </c>
      <c r="I548" s="35">
        <f>IF(A548="","",IF(G548="",H548,DATE(YEAR(G548),MONTH(G548),1)))</f>
        <v/>
      </c>
      <c r="J548" s="36">
        <f>IF(D548="","",IFERROR(VLOOKUP(D548,'Settings'!$A$18:$B$48,2,FALSE),"Not in categories"))</f>
        <v/>
      </c>
    </row>
    <row r="549">
      <c r="A549" s="31" t="n"/>
      <c r="B549" s="32" t="n"/>
      <c r="C549" s="32" t="n"/>
      <c r="D549" s="33" t="n"/>
      <c r="E549" s="33" t="n"/>
      <c r="F549" s="33" t="n"/>
      <c r="G549" s="34" t="n"/>
      <c r="H549" s="35">
        <f>IF(A549="","",DATE(YEAR(A549),MONTH(A549),1))</f>
        <v/>
      </c>
      <c r="I549" s="35">
        <f>IF(A549="","",IF(G549="",H549,DATE(YEAR(G549),MONTH(G549),1)))</f>
        <v/>
      </c>
      <c r="J549" s="36">
        <f>IF(D549="","",IFERROR(VLOOKUP(D549,'Settings'!$A$18:$B$48,2,FALSE),"Not in categories"))</f>
        <v/>
      </c>
    </row>
    <row r="550">
      <c r="A550" s="31" t="n"/>
      <c r="B550" s="32" t="n"/>
      <c r="C550" s="32" t="n"/>
      <c r="D550" s="33" t="n"/>
      <c r="E550" s="33" t="n"/>
      <c r="F550" s="33" t="n"/>
      <c r="G550" s="34" t="n"/>
      <c r="H550" s="35">
        <f>IF(A550="","",DATE(YEAR(A550),MONTH(A550),1))</f>
        <v/>
      </c>
      <c r="I550" s="35">
        <f>IF(A550="","",IF(G550="",H550,DATE(YEAR(G550),MONTH(G550),1)))</f>
        <v/>
      </c>
      <c r="J550" s="36">
        <f>IF(D550="","",IFERROR(VLOOKUP(D550,'Settings'!$A$18:$B$48,2,FALSE),"Not in categories"))</f>
        <v/>
      </c>
    </row>
    <row r="551">
      <c r="A551" s="31" t="n"/>
      <c r="B551" s="32" t="n"/>
      <c r="C551" s="32" t="n"/>
      <c r="D551" s="33" t="n"/>
      <c r="E551" s="33" t="n"/>
      <c r="F551" s="33" t="n"/>
      <c r="G551" s="34" t="n"/>
      <c r="H551" s="35">
        <f>IF(A551="","",DATE(YEAR(A551),MONTH(A551),1))</f>
        <v/>
      </c>
      <c r="I551" s="35">
        <f>IF(A551="","",IF(G551="",H551,DATE(YEAR(G551),MONTH(G551),1)))</f>
        <v/>
      </c>
      <c r="J551" s="36">
        <f>IF(D551="","",IFERROR(VLOOKUP(D551,'Settings'!$A$18:$B$48,2,FALSE),"Not in categories"))</f>
        <v/>
      </c>
    </row>
    <row r="552">
      <c r="A552" s="31" t="n"/>
      <c r="B552" s="32" t="n"/>
      <c r="C552" s="32" t="n"/>
      <c r="D552" s="33" t="n"/>
      <c r="E552" s="33" t="n"/>
      <c r="F552" s="33" t="n"/>
      <c r="G552" s="34" t="n"/>
      <c r="H552" s="35">
        <f>IF(A552="","",DATE(YEAR(A552),MONTH(A552),1))</f>
        <v/>
      </c>
      <c r="I552" s="35">
        <f>IF(A552="","",IF(G552="",H552,DATE(YEAR(G552),MONTH(G552),1)))</f>
        <v/>
      </c>
      <c r="J552" s="36">
        <f>IF(D552="","",IFERROR(VLOOKUP(D552,'Settings'!$A$18:$B$48,2,FALSE),"Not in categories"))</f>
        <v/>
      </c>
    </row>
    <row r="553">
      <c r="A553" s="31" t="n"/>
      <c r="B553" s="32" t="n"/>
      <c r="C553" s="32" t="n"/>
      <c r="D553" s="33" t="n"/>
      <c r="E553" s="33" t="n"/>
      <c r="F553" s="33" t="n"/>
      <c r="G553" s="34" t="n"/>
      <c r="H553" s="35">
        <f>IF(A553="","",DATE(YEAR(A553),MONTH(A553),1))</f>
        <v/>
      </c>
      <c r="I553" s="35">
        <f>IF(A553="","",IF(G553="",H553,DATE(YEAR(G553),MONTH(G553),1)))</f>
        <v/>
      </c>
      <c r="J553" s="36">
        <f>IF(D553="","",IFERROR(VLOOKUP(D553,'Settings'!$A$18:$B$48,2,FALSE),"Not in categories"))</f>
        <v/>
      </c>
    </row>
    <row r="554">
      <c r="A554" s="31" t="n"/>
      <c r="B554" s="32" t="n"/>
      <c r="C554" s="32" t="n"/>
      <c r="D554" s="33" t="n"/>
      <c r="E554" s="33" t="n"/>
      <c r="F554" s="33" t="n"/>
      <c r="G554" s="34" t="n"/>
      <c r="H554" s="35">
        <f>IF(A554="","",DATE(YEAR(A554),MONTH(A554),1))</f>
        <v/>
      </c>
      <c r="I554" s="35">
        <f>IF(A554="","",IF(G554="",H554,DATE(YEAR(G554),MONTH(G554),1)))</f>
        <v/>
      </c>
      <c r="J554" s="36">
        <f>IF(D554="","",IFERROR(VLOOKUP(D554,'Settings'!$A$18:$B$48,2,FALSE),"Not in categories"))</f>
        <v/>
      </c>
    </row>
    <row r="555">
      <c r="A555" s="31" t="n"/>
      <c r="B555" s="32" t="n"/>
      <c r="C555" s="32" t="n"/>
      <c r="D555" s="33" t="n"/>
      <c r="E555" s="33" t="n"/>
      <c r="F555" s="33" t="n"/>
      <c r="G555" s="34" t="n"/>
      <c r="H555" s="35">
        <f>IF(A555="","",DATE(YEAR(A555),MONTH(A555),1))</f>
        <v/>
      </c>
      <c r="I555" s="35">
        <f>IF(A555="","",IF(G555="",H555,DATE(YEAR(G555),MONTH(G555),1)))</f>
        <v/>
      </c>
      <c r="J555" s="36">
        <f>IF(D555="","",IFERROR(VLOOKUP(D555,'Settings'!$A$18:$B$48,2,FALSE),"Not in categories"))</f>
        <v/>
      </c>
    </row>
    <row r="556">
      <c r="A556" s="31" t="n"/>
      <c r="B556" s="32" t="n"/>
      <c r="C556" s="32" t="n"/>
      <c r="D556" s="33" t="n"/>
      <c r="E556" s="33" t="n"/>
      <c r="F556" s="33" t="n"/>
      <c r="G556" s="34" t="n"/>
      <c r="H556" s="35">
        <f>IF(A556="","",DATE(YEAR(A556),MONTH(A556),1))</f>
        <v/>
      </c>
      <c r="I556" s="35">
        <f>IF(A556="","",IF(G556="",H556,DATE(YEAR(G556),MONTH(G556),1)))</f>
        <v/>
      </c>
      <c r="J556" s="36">
        <f>IF(D556="","",IFERROR(VLOOKUP(D556,'Settings'!$A$18:$B$48,2,FALSE),"Not in categories"))</f>
        <v/>
      </c>
    </row>
    <row r="557">
      <c r="A557" s="31" t="n"/>
      <c r="B557" s="32" t="n"/>
      <c r="C557" s="32" t="n"/>
      <c r="D557" s="33" t="n"/>
      <c r="E557" s="33" t="n"/>
      <c r="F557" s="33" t="n"/>
      <c r="G557" s="34" t="n"/>
      <c r="H557" s="35">
        <f>IF(A557="","",DATE(YEAR(A557),MONTH(A557),1))</f>
        <v/>
      </c>
      <c r="I557" s="35">
        <f>IF(A557="","",IF(G557="",H557,DATE(YEAR(G557),MONTH(G557),1)))</f>
        <v/>
      </c>
      <c r="J557" s="36">
        <f>IF(D557="","",IFERROR(VLOOKUP(D557,'Settings'!$A$18:$B$48,2,FALSE),"Not in categories"))</f>
        <v/>
      </c>
    </row>
    <row r="558">
      <c r="A558" s="31" t="n"/>
      <c r="B558" s="32" t="n"/>
      <c r="C558" s="32" t="n"/>
      <c r="D558" s="33" t="n"/>
      <c r="E558" s="33" t="n"/>
      <c r="F558" s="33" t="n"/>
      <c r="G558" s="34" t="n"/>
      <c r="H558" s="35">
        <f>IF(A558="","",DATE(YEAR(A558),MONTH(A558),1))</f>
        <v/>
      </c>
      <c r="I558" s="35">
        <f>IF(A558="","",IF(G558="",H558,DATE(YEAR(G558),MONTH(G558),1)))</f>
        <v/>
      </c>
      <c r="J558" s="36">
        <f>IF(D558="","",IFERROR(VLOOKUP(D558,'Settings'!$A$18:$B$48,2,FALSE),"Not in categories"))</f>
        <v/>
      </c>
    </row>
    <row r="559">
      <c r="A559" s="31" t="n"/>
      <c r="B559" s="32" t="n"/>
      <c r="C559" s="32" t="n"/>
      <c r="D559" s="33" t="n"/>
      <c r="E559" s="33" t="n"/>
      <c r="F559" s="33" t="n"/>
      <c r="G559" s="34" t="n"/>
      <c r="H559" s="35">
        <f>IF(A559="","",DATE(YEAR(A559),MONTH(A559),1))</f>
        <v/>
      </c>
      <c r="I559" s="35">
        <f>IF(A559="","",IF(G559="",H559,DATE(YEAR(G559),MONTH(G559),1)))</f>
        <v/>
      </c>
      <c r="J559" s="36">
        <f>IF(D559="","",IFERROR(VLOOKUP(D559,'Settings'!$A$18:$B$48,2,FALSE),"Not in categories"))</f>
        <v/>
      </c>
    </row>
    <row r="560">
      <c r="A560" s="31" t="n"/>
      <c r="B560" s="32" t="n"/>
      <c r="C560" s="32" t="n"/>
      <c r="D560" s="33" t="n"/>
      <c r="E560" s="33" t="n"/>
      <c r="F560" s="33" t="n"/>
      <c r="G560" s="34" t="n"/>
      <c r="H560" s="35">
        <f>IF(A560="","",DATE(YEAR(A560),MONTH(A560),1))</f>
        <v/>
      </c>
      <c r="I560" s="35">
        <f>IF(A560="","",IF(G560="",H560,DATE(YEAR(G560),MONTH(G560),1)))</f>
        <v/>
      </c>
      <c r="J560" s="36">
        <f>IF(D560="","",IFERROR(VLOOKUP(D560,'Settings'!$A$18:$B$48,2,FALSE),"Not in categories"))</f>
        <v/>
      </c>
    </row>
    <row r="561">
      <c r="A561" s="31" t="n"/>
      <c r="B561" s="32" t="n"/>
      <c r="C561" s="32" t="n"/>
      <c r="D561" s="33" t="n"/>
      <c r="E561" s="33" t="n"/>
      <c r="F561" s="33" t="n"/>
      <c r="G561" s="34" t="n"/>
      <c r="H561" s="35">
        <f>IF(A561="","",DATE(YEAR(A561),MONTH(A561),1))</f>
        <v/>
      </c>
      <c r="I561" s="35">
        <f>IF(A561="","",IF(G561="",H561,DATE(YEAR(G561),MONTH(G561),1)))</f>
        <v/>
      </c>
      <c r="J561" s="36">
        <f>IF(D561="","",IFERROR(VLOOKUP(D561,'Settings'!$A$18:$B$48,2,FALSE),"Not in categories"))</f>
        <v/>
      </c>
    </row>
    <row r="562">
      <c r="A562" s="31" t="n"/>
      <c r="B562" s="32" t="n"/>
      <c r="C562" s="32" t="n"/>
      <c r="D562" s="33" t="n"/>
      <c r="E562" s="33" t="n"/>
      <c r="F562" s="33" t="n"/>
      <c r="G562" s="34" t="n"/>
      <c r="H562" s="35">
        <f>IF(A562="","",DATE(YEAR(A562),MONTH(A562),1))</f>
        <v/>
      </c>
      <c r="I562" s="35">
        <f>IF(A562="","",IF(G562="",H562,DATE(YEAR(G562),MONTH(G562),1)))</f>
        <v/>
      </c>
      <c r="J562" s="36">
        <f>IF(D562="","",IFERROR(VLOOKUP(D562,'Settings'!$A$18:$B$48,2,FALSE),"Not in categories"))</f>
        <v/>
      </c>
    </row>
    <row r="563">
      <c r="A563" s="31" t="n"/>
      <c r="B563" s="32" t="n"/>
      <c r="C563" s="32" t="n"/>
      <c r="D563" s="33" t="n"/>
      <c r="E563" s="33" t="n"/>
      <c r="F563" s="33" t="n"/>
      <c r="G563" s="34" t="n"/>
      <c r="H563" s="35">
        <f>IF(A563="","",DATE(YEAR(A563),MONTH(A563),1))</f>
        <v/>
      </c>
      <c r="I563" s="35">
        <f>IF(A563="","",IF(G563="",H563,DATE(YEAR(G563),MONTH(G563),1)))</f>
        <v/>
      </c>
      <c r="J563" s="36">
        <f>IF(D563="","",IFERROR(VLOOKUP(D563,'Settings'!$A$18:$B$48,2,FALSE),"Not in categories"))</f>
        <v/>
      </c>
    </row>
    <row r="564">
      <c r="A564" s="31" t="n"/>
      <c r="B564" s="32" t="n"/>
      <c r="C564" s="32" t="n"/>
      <c r="D564" s="33" t="n"/>
      <c r="E564" s="33" t="n"/>
      <c r="F564" s="33" t="n"/>
      <c r="G564" s="34" t="n"/>
      <c r="H564" s="35">
        <f>IF(A564="","",DATE(YEAR(A564),MONTH(A564),1))</f>
        <v/>
      </c>
      <c r="I564" s="35">
        <f>IF(A564="","",IF(G564="",H564,DATE(YEAR(G564),MONTH(G564),1)))</f>
        <v/>
      </c>
      <c r="J564" s="36">
        <f>IF(D564="","",IFERROR(VLOOKUP(D564,'Settings'!$A$18:$B$48,2,FALSE),"Not in categories"))</f>
        <v/>
      </c>
    </row>
    <row r="565">
      <c r="A565" s="31" t="n"/>
      <c r="B565" s="32" t="n"/>
      <c r="C565" s="32" t="n"/>
      <c r="D565" s="33" t="n"/>
      <c r="E565" s="33" t="n"/>
      <c r="F565" s="33" t="n"/>
      <c r="G565" s="34" t="n"/>
      <c r="H565" s="35">
        <f>IF(A565="","",DATE(YEAR(A565),MONTH(A565),1))</f>
        <v/>
      </c>
      <c r="I565" s="35">
        <f>IF(A565="","",IF(G565="",H565,DATE(YEAR(G565),MONTH(G565),1)))</f>
        <v/>
      </c>
      <c r="J565" s="36">
        <f>IF(D565="","",IFERROR(VLOOKUP(D565,'Settings'!$A$18:$B$48,2,FALSE),"Not in categories"))</f>
        <v/>
      </c>
    </row>
    <row r="566">
      <c r="A566" s="31" t="n"/>
      <c r="B566" s="32" t="n"/>
      <c r="C566" s="32" t="n"/>
      <c r="D566" s="33" t="n"/>
      <c r="E566" s="33" t="n"/>
      <c r="F566" s="33" t="n"/>
      <c r="G566" s="34" t="n"/>
      <c r="H566" s="35">
        <f>IF(A566="","",DATE(YEAR(A566),MONTH(A566),1))</f>
        <v/>
      </c>
      <c r="I566" s="35">
        <f>IF(A566="","",IF(G566="",H566,DATE(YEAR(G566),MONTH(G566),1)))</f>
        <v/>
      </c>
      <c r="J566" s="36">
        <f>IF(D566="","",IFERROR(VLOOKUP(D566,'Settings'!$A$18:$B$48,2,FALSE),"Not in categories"))</f>
        <v/>
      </c>
    </row>
    <row r="567">
      <c r="A567" s="31" t="n"/>
      <c r="B567" s="32" t="n"/>
      <c r="C567" s="32" t="n"/>
      <c r="D567" s="33" t="n"/>
      <c r="E567" s="33" t="n"/>
      <c r="F567" s="33" t="n"/>
      <c r="G567" s="34" t="n"/>
      <c r="H567" s="35">
        <f>IF(A567="","",DATE(YEAR(A567),MONTH(A567),1))</f>
        <v/>
      </c>
      <c r="I567" s="35">
        <f>IF(A567="","",IF(G567="",H567,DATE(YEAR(G567),MONTH(G567),1)))</f>
        <v/>
      </c>
      <c r="J567" s="36">
        <f>IF(D567="","",IFERROR(VLOOKUP(D567,'Settings'!$A$18:$B$48,2,FALSE),"Not in categories"))</f>
        <v/>
      </c>
    </row>
    <row r="568">
      <c r="A568" s="31" t="n"/>
      <c r="B568" s="32" t="n"/>
      <c r="C568" s="32" t="n"/>
      <c r="D568" s="33" t="n"/>
      <c r="E568" s="33" t="n"/>
      <c r="F568" s="33" t="n"/>
      <c r="G568" s="34" t="n"/>
      <c r="H568" s="35">
        <f>IF(A568="","",DATE(YEAR(A568),MONTH(A568),1))</f>
        <v/>
      </c>
      <c r="I568" s="35">
        <f>IF(A568="","",IF(G568="",H568,DATE(YEAR(G568),MONTH(G568),1)))</f>
        <v/>
      </c>
      <c r="J568" s="36">
        <f>IF(D568="","",IFERROR(VLOOKUP(D568,'Settings'!$A$18:$B$48,2,FALSE),"Not in categories"))</f>
        <v/>
      </c>
    </row>
    <row r="569">
      <c r="A569" s="31" t="n"/>
      <c r="B569" s="32" t="n"/>
      <c r="C569" s="32" t="n"/>
      <c r="D569" s="33" t="n"/>
      <c r="E569" s="33" t="n"/>
      <c r="F569" s="33" t="n"/>
      <c r="G569" s="34" t="n"/>
      <c r="H569" s="35">
        <f>IF(A569="","",DATE(YEAR(A569),MONTH(A569),1))</f>
        <v/>
      </c>
      <c r="I569" s="35">
        <f>IF(A569="","",IF(G569="",H569,DATE(YEAR(G569),MONTH(G569),1)))</f>
        <v/>
      </c>
      <c r="J569" s="36">
        <f>IF(D569="","",IFERROR(VLOOKUP(D569,'Settings'!$A$18:$B$48,2,FALSE),"Not in categories"))</f>
        <v/>
      </c>
    </row>
    <row r="570">
      <c r="A570" s="31" t="n"/>
      <c r="B570" s="32" t="n"/>
      <c r="C570" s="32" t="n"/>
      <c r="D570" s="33" t="n"/>
      <c r="E570" s="33" t="n"/>
      <c r="F570" s="33" t="n"/>
      <c r="G570" s="34" t="n"/>
      <c r="H570" s="35">
        <f>IF(A570="","",DATE(YEAR(A570),MONTH(A570),1))</f>
        <v/>
      </c>
      <c r="I570" s="35">
        <f>IF(A570="","",IF(G570="",H570,DATE(YEAR(G570),MONTH(G570),1)))</f>
        <v/>
      </c>
      <c r="J570" s="36">
        <f>IF(D570="","",IFERROR(VLOOKUP(D570,'Settings'!$A$18:$B$48,2,FALSE),"Not in categories"))</f>
        <v/>
      </c>
    </row>
    <row r="571">
      <c r="A571" s="31" t="n"/>
      <c r="B571" s="32" t="n"/>
      <c r="C571" s="32" t="n"/>
      <c r="D571" s="33" t="n"/>
      <c r="E571" s="33" t="n"/>
      <c r="F571" s="33" t="n"/>
      <c r="G571" s="34" t="n"/>
      <c r="H571" s="35">
        <f>IF(A571="","",DATE(YEAR(A571),MONTH(A571),1))</f>
        <v/>
      </c>
      <c r="I571" s="35">
        <f>IF(A571="","",IF(G571="",H571,DATE(YEAR(G571),MONTH(G571),1)))</f>
        <v/>
      </c>
      <c r="J571" s="36">
        <f>IF(D571="","",IFERROR(VLOOKUP(D571,'Settings'!$A$18:$B$48,2,FALSE),"Not in categories"))</f>
        <v/>
      </c>
    </row>
    <row r="572">
      <c r="A572" s="31" t="n"/>
      <c r="B572" s="32" t="n"/>
      <c r="C572" s="32" t="n"/>
      <c r="D572" s="33" t="n"/>
      <c r="E572" s="33" t="n"/>
      <c r="F572" s="33" t="n"/>
      <c r="G572" s="34" t="n"/>
      <c r="H572" s="35">
        <f>IF(A572="","",DATE(YEAR(A572),MONTH(A572),1))</f>
        <v/>
      </c>
      <c r="I572" s="35">
        <f>IF(A572="","",IF(G572="",H572,DATE(YEAR(G572),MONTH(G572),1)))</f>
        <v/>
      </c>
      <c r="J572" s="36">
        <f>IF(D572="","",IFERROR(VLOOKUP(D572,'Settings'!$A$18:$B$48,2,FALSE),"Not in categories"))</f>
        <v/>
      </c>
    </row>
    <row r="573">
      <c r="A573" s="31" t="n"/>
      <c r="B573" s="32" t="n"/>
      <c r="C573" s="32" t="n"/>
      <c r="D573" s="33" t="n"/>
      <c r="E573" s="33" t="n"/>
      <c r="F573" s="33" t="n"/>
      <c r="G573" s="34" t="n"/>
      <c r="H573" s="35">
        <f>IF(A573="","",DATE(YEAR(A573),MONTH(A573),1))</f>
        <v/>
      </c>
      <c r="I573" s="35">
        <f>IF(A573="","",IF(G573="",H573,DATE(YEAR(G573),MONTH(G573),1)))</f>
        <v/>
      </c>
      <c r="J573" s="36">
        <f>IF(D573="","",IFERROR(VLOOKUP(D573,'Settings'!$A$18:$B$48,2,FALSE),"Not in categories"))</f>
        <v/>
      </c>
    </row>
    <row r="574">
      <c r="A574" s="31" t="n"/>
      <c r="B574" s="32" t="n"/>
      <c r="C574" s="32" t="n"/>
      <c r="D574" s="33" t="n"/>
      <c r="E574" s="33" t="n"/>
      <c r="F574" s="33" t="n"/>
      <c r="G574" s="34" t="n"/>
      <c r="H574" s="35">
        <f>IF(A574="","",DATE(YEAR(A574),MONTH(A574),1))</f>
        <v/>
      </c>
      <c r="I574" s="35">
        <f>IF(A574="","",IF(G574="",H574,DATE(YEAR(G574),MONTH(G574),1)))</f>
        <v/>
      </c>
      <c r="J574" s="36">
        <f>IF(D574="","",IFERROR(VLOOKUP(D574,'Settings'!$A$18:$B$48,2,FALSE),"Not in categories"))</f>
        <v/>
      </c>
    </row>
    <row r="575">
      <c r="A575" s="31" t="n"/>
      <c r="B575" s="32" t="n"/>
      <c r="C575" s="32" t="n"/>
      <c r="D575" s="33" t="n"/>
      <c r="E575" s="33" t="n"/>
      <c r="F575" s="33" t="n"/>
      <c r="G575" s="34" t="n"/>
      <c r="H575" s="35">
        <f>IF(A575="","",DATE(YEAR(A575),MONTH(A575),1))</f>
        <v/>
      </c>
      <c r="I575" s="35">
        <f>IF(A575="","",IF(G575="",H575,DATE(YEAR(G575),MONTH(G575),1)))</f>
        <v/>
      </c>
      <c r="J575" s="36">
        <f>IF(D575="","",IFERROR(VLOOKUP(D575,'Settings'!$A$18:$B$48,2,FALSE),"Not in categories"))</f>
        <v/>
      </c>
    </row>
    <row r="576">
      <c r="A576" s="31" t="n"/>
      <c r="B576" s="32" t="n"/>
      <c r="C576" s="32" t="n"/>
      <c r="D576" s="33" t="n"/>
      <c r="E576" s="33" t="n"/>
      <c r="F576" s="33" t="n"/>
      <c r="G576" s="34" t="n"/>
      <c r="H576" s="35">
        <f>IF(A576="","",DATE(YEAR(A576),MONTH(A576),1))</f>
        <v/>
      </c>
      <c r="I576" s="35">
        <f>IF(A576="","",IF(G576="",H576,DATE(YEAR(G576),MONTH(G576),1)))</f>
        <v/>
      </c>
      <c r="J576" s="36">
        <f>IF(D576="","",IFERROR(VLOOKUP(D576,'Settings'!$A$18:$B$48,2,FALSE),"Not in categories"))</f>
        <v/>
      </c>
    </row>
    <row r="577">
      <c r="A577" s="31" t="n"/>
      <c r="B577" s="32" t="n"/>
      <c r="C577" s="32" t="n"/>
      <c r="D577" s="33" t="n"/>
      <c r="E577" s="33" t="n"/>
      <c r="F577" s="33" t="n"/>
      <c r="G577" s="34" t="n"/>
      <c r="H577" s="35">
        <f>IF(A577="","",DATE(YEAR(A577),MONTH(A577),1))</f>
        <v/>
      </c>
      <c r="I577" s="35">
        <f>IF(A577="","",IF(G577="",H577,DATE(YEAR(G577),MONTH(G577),1)))</f>
        <v/>
      </c>
      <c r="J577" s="36">
        <f>IF(D577="","",IFERROR(VLOOKUP(D577,'Settings'!$A$18:$B$48,2,FALSE),"Not in categories"))</f>
        <v/>
      </c>
    </row>
    <row r="578">
      <c r="A578" s="31" t="n"/>
      <c r="B578" s="32" t="n"/>
      <c r="C578" s="32" t="n"/>
      <c r="D578" s="33" t="n"/>
      <c r="E578" s="33" t="n"/>
      <c r="F578" s="33" t="n"/>
      <c r="G578" s="34" t="n"/>
      <c r="H578" s="35">
        <f>IF(A578="","",DATE(YEAR(A578),MONTH(A578),1))</f>
        <v/>
      </c>
      <c r="I578" s="35">
        <f>IF(A578="","",IF(G578="",H578,DATE(YEAR(G578),MONTH(G578),1)))</f>
        <v/>
      </c>
      <c r="J578" s="36">
        <f>IF(D578="","",IFERROR(VLOOKUP(D578,'Settings'!$A$18:$B$48,2,FALSE),"Not in categories"))</f>
        <v/>
      </c>
    </row>
    <row r="579">
      <c r="A579" s="31" t="n"/>
      <c r="B579" s="32" t="n"/>
      <c r="C579" s="32" t="n"/>
      <c r="D579" s="33" t="n"/>
      <c r="E579" s="33" t="n"/>
      <c r="F579" s="33" t="n"/>
      <c r="G579" s="34" t="n"/>
      <c r="H579" s="35">
        <f>IF(A579="","",DATE(YEAR(A579),MONTH(A579),1))</f>
        <v/>
      </c>
      <c r="I579" s="35">
        <f>IF(A579="","",IF(G579="",H579,DATE(YEAR(G579),MONTH(G579),1)))</f>
        <v/>
      </c>
      <c r="J579" s="36">
        <f>IF(D579="","",IFERROR(VLOOKUP(D579,'Settings'!$A$18:$B$48,2,FALSE),"Not in categories"))</f>
        <v/>
      </c>
    </row>
    <row r="580">
      <c r="A580" s="31" t="n"/>
      <c r="B580" s="32" t="n"/>
      <c r="C580" s="32" t="n"/>
      <c r="D580" s="33" t="n"/>
      <c r="E580" s="33" t="n"/>
      <c r="F580" s="33" t="n"/>
      <c r="G580" s="34" t="n"/>
      <c r="H580" s="35">
        <f>IF(A580="","",DATE(YEAR(A580),MONTH(A580),1))</f>
        <v/>
      </c>
      <c r="I580" s="35">
        <f>IF(A580="","",IF(G580="",H580,DATE(YEAR(G580),MONTH(G580),1)))</f>
        <v/>
      </c>
      <c r="J580" s="36">
        <f>IF(D580="","",IFERROR(VLOOKUP(D580,'Settings'!$A$18:$B$48,2,FALSE),"Not in categories"))</f>
        <v/>
      </c>
    </row>
    <row r="581">
      <c r="A581" s="31" t="n"/>
      <c r="B581" s="32" t="n"/>
      <c r="C581" s="32" t="n"/>
      <c r="D581" s="33" t="n"/>
      <c r="E581" s="33" t="n"/>
      <c r="F581" s="33" t="n"/>
      <c r="G581" s="34" t="n"/>
      <c r="H581" s="35">
        <f>IF(A581="","",DATE(YEAR(A581),MONTH(A581),1))</f>
        <v/>
      </c>
      <c r="I581" s="35">
        <f>IF(A581="","",IF(G581="",H581,DATE(YEAR(G581),MONTH(G581),1)))</f>
        <v/>
      </c>
      <c r="J581" s="36">
        <f>IF(D581="","",IFERROR(VLOOKUP(D581,'Settings'!$A$18:$B$48,2,FALSE),"Not in categories"))</f>
        <v/>
      </c>
    </row>
    <row r="582">
      <c r="A582" s="31" t="n"/>
      <c r="B582" s="32" t="n"/>
      <c r="C582" s="32" t="n"/>
      <c r="D582" s="33" t="n"/>
      <c r="E582" s="33" t="n"/>
      <c r="F582" s="33" t="n"/>
      <c r="G582" s="34" t="n"/>
      <c r="H582" s="35">
        <f>IF(A582="","",DATE(YEAR(A582),MONTH(A582),1))</f>
        <v/>
      </c>
      <c r="I582" s="35">
        <f>IF(A582="","",IF(G582="",H582,DATE(YEAR(G582),MONTH(G582),1)))</f>
        <v/>
      </c>
      <c r="J582" s="36">
        <f>IF(D582="","",IFERROR(VLOOKUP(D582,'Settings'!$A$18:$B$48,2,FALSE),"Not in categories"))</f>
        <v/>
      </c>
    </row>
    <row r="583">
      <c r="A583" s="31" t="n"/>
      <c r="B583" s="32" t="n"/>
      <c r="C583" s="32" t="n"/>
      <c r="D583" s="33" t="n"/>
      <c r="E583" s="33" t="n"/>
      <c r="F583" s="33" t="n"/>
      <c r="G583" s="34" t="n"/>
      <c r="H583" s="35">
        <f>IF(A583="","",DATE(YEAR(A583),MONTH(A583),1))</f>
        <v/>
      </c>
      <c r="I583" s="35">
        <f>IF(A583="","",IF(G583="",H583,DATE(YEAR(G583),MONTH(G583),1)))</f>
        <v/>
      </c>
      <c r="J583" s="36">
        <f>IF(D583="","",IFERROR(VLOOKUP(D583,'Settings'!$A$18:$B$48,2,FALSE),"Not in categories"))</f>
        <v/>
      </c>
    </row>
    <row r="584">
      <c r="A584" s="31" t="n"/>
      <c r="B584" s="32" t="n"/>
      <c r="C584" s="32" t="n"/>
      <c r="D584" s="33" t="n"/>
      <c r="E584" s="33" t="n"/>
      <c r="F584" s="33" t="n"/>
      <c r="G584" s="34" t="n"/>
      <c r="H584" s="35">
        <f>IF(A584="","",DATE(YEAR(A584),MONTH(A584),1))</f>
        <v/>
      </c>
      <c r="I584" s="35">
        <f>IF(A584="","",IF(G584="",H584,DATE(YEAR(G584),MONTH(G584),1)))</f>
        <v/>
      </c>
      <c r="J584" s="36">
        <f>IF(D584="","",IFERROR(VLOOKUP(D584,'Settings'!$A$18:$B$48,2,FALSE),"Not in categories"))</f>
        <v/>
      </c>
    </row>
    <row r="585">
      <c r="A585" s="31" t="n"/>
      <c r="B585" s="32" t="n"/>
      <c r="C585" s="32" t="n"/>
      <c r="D585" s="33" t="n"/>
      <c r="E585" s="33" t="n"/>
      <c r="F585" s="33" t="n"/>
      <c r="G585" s="34" t="n"/>
      <c r="H585" s="35">
        <f>IF(A585="","",DATE(YEAR(A585),MONTH(A585),1))</f>
        <v/>
      </c>
      <c r="I585" s="35">
        <f>IF(A585="","",IF(G585="",H585,DATE(YEAR(G585),MONTH(G585),1)))</f>
        <v/>
      </c>
      <c r="J585" s="36">
        <f>IF(D585="","",IFERROR(VLOOKUP(D585,'Settings'!$A$18:$B$48,2,FALSE),"Not in categories"))</f>
        <v/>
      </c>
    </row>
    <row r="586">
      <c r="A586" s="31" t="n"/>
      <c r="B586" s="32" t="n"/>
      <c r="C586" s="32" t="n"/>
      <c r="D586" s="33" t="n"/>
      <c r="E586" s="33" t="n"/>
      <c r="F586" s="33" t="n"/>
      <c r="G586" s="34" t="n"/>
      <c r="H586" s="35">
        <f>IF(A586="","",DATE(YEAR(A586),MONTH(A586),1))</f>
        <v/>
      </c>
      <c r="I586" s="35">
        <f>IF(A586="","",IF(G586="",H586,DATE(YEAR(G586),MONTH(G586),1)))</f>
        <v/>
      </c>
      <c r="J586" s="36">
        <f>IF(D586="","",IFERROR(VLOOKUP(D586,'Settings'!$A$18:$B$48,2,FALSE),"Not in categories"))</f>
        <v/>
      </c>
    </row>
    <row r="587">
      <c r="A587" s="31" t="n"/>
      <c r="B587" s="32" t="n"/>
      <c r="C587" s="32" t="n"/>
      <c r="D587" s="33" t="n"/>
      <c r="E587" s="33" t="n"/>
      <c r="F587" s="33" t="n"/>
      <c r="G587" s="34" t="n"/>
      <c r="H587" s="35">
        <f>IF(A587="","",DATE(YEAR(A587),MONTH(A587),1))</f>
        <v/>
      </c>
      <c r="I587" s="35">
        <f>IF(A587="","",IF(G587="",H587,DATE(YEAR(G587),MONTH(G587),1)))</f>
        <v/>
      </c>
      <c r="J587" s="36">
        <f>IF(D587="","",IFERROR(VLOOKUP(D587,'Settings'!$A$18:$B$48,2,FALSE),"Not in categories"))</f>
        <v/>
      </c>
    </row>
    <row r="588">
      <c r="A588" s="31" t="n"/>
      <c r="B588" s="32" t="n"/>
      <c r="C588" s="32" t="n"/>
      <c r="D588" s="33" t="n"/>
      <c r="E588" s="33" t="n"/>
      <c r="F588" s="33" t="n"/>
      <c r="G588" s="34" t="n"/>
      <c r="H588" s="35">
        <f>IF(A588="","",DATE(YEAR(A588),MONTH(A588),1))</f>
        <v/>
      </c>
      <c r="I588" s="35">
        <f>IF(A588="","",IF(G588="",H588,DATE(YEAR(G588),MONTH(G588),1)))</f>
        <v/>
      </c>
      <c r="J588" s="36">
        <f>IF(D588="","",IFERROR(VLOOKUP(D588,'Settings'!$A$18:$B$48,2,FALSE),"Not in categories"))</f>
        <v/>
      </c>
    </row>
    <row r="589">
      <c r="A589" s="31" t="n"/>
      <c r="B589" s="32" t="n"/>
      <c r="C589" s="32" t="n"/>
      <c r="D589" s="33" t="n"/>
      <c r="E589" s="33" t="n"/>
      <c r="F589" s="33" t="n"/>
      <c r="G589" s="34" t="n"/>
      <c r="H589" s="35">
        <f>IF(A589="","",DATE(YEAR(A589),MONTH(A589),1))</f>
        <v/>
      </c>
      <c r="I589" s="35">
        <f>IF(A589="","",IF(G589="",H589,DATE(YEAR(G589),MONTH(G589),1)))</f>
        <v/>
      </c>
      <c r="J589" s="36">
        <f>IF(D589="","",IFERROR(VLOOKUP(D589,'Settings'!$A$18:$B$48,2,FALSE),"Not in categories"))</f>
        <v/>
      </c>
    </row>
    <row r="590">
      <c r="A590" s="31" t="n"/>
      <c r="B590" s="32" t="n"/>
      <c r="C590" s="32" t="n"/>
      <c r="D590" s="33" t="n"/>
      <c r="E590" s="33" t="n"/>
      <c r="F590" s="33" t="n"/>
      <c r="G590" s="34" t="n"/>
      <c r="H590" s="35">
        <f>IF(A590="","",DATE(YEAR(A590),MONTH(A590),1))</f>
        <v/>
      </c>
      <c r="I590" s="35">
        <f>IF(A590="","",IF(G590="",H590,DATE(YEAR(G590),MONTH(G590),1)))</f>
        <v/>
      </c>
      <c r="J590" s="36">
        <f>IF(D590="","",IFERROR(VLOOKUP(D590,'Settings'!$A$18:$B$48,2,FALSE),"Not in categories"))</f>
        <v/>
      </c>
    </row>
    <row r="591">
      <c r="A591" s="31" t="n"/>
      <c r="B591" s="32" t="n"/>
      <c r="C591" s="32" t="n"/>
      <c r="D591" s="33" t="n"/>
      <c r="E591" s="33" t="n"/>
      <c r="F591" s="33" t="n"/>
      <c r="G591" s="34" t="n"/>
      <c r="H591" s="35">
        <f>IF(A591="","",DATE(YEAR(A591),MONTH(A591),1))</f>
        <v/>
      </c>
      <c r="I591" s="35">
        <f>IF(A591="","",IF(G591="",H591,DATE(YEAR(G591),MONTH(G591),1)))</f>
        <v/>
      </c>
      <c r="J591" s="36">
        <f>IF(D591="","",IFERROR(VLOOKUP(D591,'Settings'!$A$18:$B$48,2,FALSE),"Not in categories"))</f>
        <v/>
      </c>
    </row>
    <row r="592">
      <c r="A592" s="31" t="n"/>
      <c r="B592" s="32" t="n"/>
      <c r="C592" s="32" t="n"/>
      <c r="D592" s="33" t="n"/>
      <c r="E592" s="33" t="n"/>
      <c r="F592" s="33" t="n"/>
      <c r="G592" s="34" t="n"/>
      <c r="H592" s="35">
        <f>IF(A592="","",DATE(YEAR(A592),MONTH(A592),1))</f>
        <v/>
      </c>
      <c r="I592" s="35">
        <f>IF(A592="","",IF(G592="",H592,DATE(YEAR(G592),MONTH(G592),1)))</f>
        <v/>
      </c>
      <c r="J592" s="36">
        <f>IF(D592="","",IFERROR(VLOOKUP(D592,'Settings'!$A$18:$B$48,2,FALSE),"Not in categories"))</f>
        <v/>
      </c>
    </row>
    <row r="593">
      <c r="A593" s="31" t="n"/>
      <c r="B593" s="32" t="n"/>
      <c r="C593" s="32" t="n"/>
      <c r="D593" s="33" t="n"/>
      <c r="E593" s="33" t="n"/>
      <c r="F593" s="33" t="n"/>
      <c r="G593" s="34" t="n"/>
      <c r="H593" s="35">
        <f>IF(A593="","",DATE(YEAR(A593),MONTH(A593),1))</f>
        <v/>
      </c>
      <c r="I593" s="35">
        <f>IF(A593="","",IF(G593="",H593,DATE(YEAR(G593),MONTH(G593),1)))</f>
        <v/>
      </c>
      <c r="J593" s="36">
        <f>IF(D593="","",IFERROR(VLOOKUP(D593,'Settings'!$A$18:$B$48,2,FALSE),"Not in categories"))</f>
        <v/>
      </c>
    </row>
    <row r="594">
      <c r="A594" s="31" t="n"/>
      <c r="B594" s="32" t="n"/>
      <c r="C594" s="32" t="n"/>
      <c r="D594" s="33" t="n"/>
      <c r="E594" s="33" t="n"/>
      <c r="F594" s="33" t="n"/>
      <c r="G594" s="34" t="n"/>
      <c r="H594" s="35">
        <f>IF(A594="","",DATE(YEAR(A594),MONTH(A594),1))</f>
        <v/>
      </c>
      <c r="I594" s="35">
        <f>IF(A594="","",IF(G594="",H594,DATE(YEAR(G594),MONTH(G594),1)))</f>
        <v/>
      </c>
      <c r="J594" s="36">
        <f>IF(D594="","",IFERROR(VLOOKUP(D594,'Settings'!$A$18:$B$48,2,FALSE),"Not in categories"))</f>
        <v/>
      </c>
    </row>
    <row r="595">
      <c r="A595" s="31" t="n"/>
      <c r="B595" s="32" t="n"/>
      <c r="C595" s="32" t="n"/>
      <c r="D595" s="33" t="n"/>
      <c r="E595" s="33" t="n"/>
      <c r="F595" s="33" t="n"/>
      <c r="G595" s="34" t="n"/>
      <c r="H595" s="35">
        <f>IF(A595="","",DATE(YEAR(A595),MONTH(A595),1))</f>
        <v/>
      </c>
      <c r="I595" s="35">
        <f>IF(A595="","",IF(G595="",H595,DATE(YEAR(G595),MONTH(G595),1)))</f>
        <v/>
      </c>
      <c r="J595" s="36">
        <f>IF(D595="","",IFERROR(VLOOKUP(D595,'Settings'!$A$18:$B$48,2,FALSE),"Not in categories"))</f>
        <v/>
      </c>
    </row>
    <row r="596">
      <c r="A596" s="31" t="n"/>
      <c r="B596" s="32" t="n"/>
      <c r="C596" s="32" t="n"/>
      <c r="D596" s="33" t="n"/>
      <c r="E596" s="33" t="n"/>
      <c r="F596" s="33" t="n"/>
      <c r="G596" s="34" t="n"/>
      <c r="H596" s="35">
        <f>IF(A596="","",DATE(YEAR(A596),MONTH(A596),1))</f>
        <v/>
      </c>
      <c r="I596" s="35">
        <f>IF(A596="","",IF(G596="",H596,DATE(YEAR(G596),MONTH(G596),1)))</f>
        <v/>
      </c>
      <c r="J596" s="36">
        <f>IF(D596="","",IFERROR(VLOOKUP(D596,'Settings'!$A$18:$B$48,2,FALSE),"Not in categories"))</f>
        <v/>
      </c>
    </row>
    <row r="597">
      <c r="A597" s="31" t="n"/>
      <c r="B597" s="32" t="n"/>
      <c r="C597" s="32" t="n"/>
      <c r="D597" s="33" t="n"/>
      <c r="E597" s="33" t="n"/>
      <c r="F597" s="33" t="n"/>
      <c r="G597" s="34" t="n"/>
      <c r="H597" s="35">
        <f>IF(A597="","",DATE(YEAR(A597),MONTH(A597),1))</f>
        <v/>
      </c>
      <c r="I597" s="35">
        <f>IF(A597="","",IF(G597="",H597,DATE(YEAR(G597),MONTH(G597),1)))</f>
        <v/>
      </c>
      <c r="J597" s="36">
        <f>IF(D597="","",IFERROR(VLOOKUP(D597,'Settings'!$A$18:$B$48,2,FALSE),"Not in categories"))</f>
        <v/>
      </c>
    </row>
    <row r="598">
      <c r="A598" s="31" t="n"/>
      <c r="B598" s="32" t="n"/>
      <c r="C598" s="32" t="n"/>
      <c r="D598" s="33" t="n"/>
      <c r="E598" s="33" t="n"/>
      <c r="F598" s="33" t="n"/>
      <c r="G598" s="34" t="n"/>
      <c r="H598" s="35">
        <f>IF(A598="","",DATE(YEAR(A598),MONTH(A598),1))</f>
        <v/>
      </c>
      <c r="I598" s="35">
        <f>IF(A598="","",IF(G598="",H598,DATE(YEAR(G598),MONTH(G598),1)))</f>
        <v/>
      </c>
      <c r="J598" s="36">
        <f>IF(D598="","",IFERROR(VLOOKUP(D598,'Settings'!$A$18:$B$48,2,FALSE),"Not in categories"))</f>
        <v/>
      </c>
    </row>
    <row r="599">
      <c r="A599" s="31" t="n"/>
      <c r="B599" s="32" t="n"/>
      <c r="C599" s="32" t="n"/>
      <c r="D599" s="33" t="n"/>
      <c r="E599" s="33" t="n"/>
      <c r="F599" s="33" t="n"/>
      <c r="G599" s="34" t="n"/>
      <c r="H599" s="35">
        <f>IF(A599="","",DATE(YEAR(A599),MONTH(A599),1))</f>
        <v/>
      </c>
      <c r="I599" s="35">
        <f>IF(A599="","",IF(G599="",H599,DATE(YEAR(G599),MONTH(G599),1)))</f>
        <v/>
      </c>
      <c r="J599" s="36">
        <f>IF(D599="","",IFERROR(VLOOKUP(D599,'Settings'!$A$18:$B$48,2,FALSE),"Not in categories"))</f>
        <v/>
      </c>
    </row>
    <row r="600">
      <c r="A600" s="31" t="n"/>
      <c r="B600" s="32" t="n"/>
      <c r="C600" s="32" t="n"/>
      <c r="D600" s="33" t="n"/>
      <c r="E600" s="33" t="n"/>
      <c r="F600" s="33" t="n"/>
      <c r="G600" s="34" t="n"/>
      <c r="H600" s="35">
        <f>IF(A600="","",DATE(YEAR(A600),MONTH(A600),1))</f>
        <v/>
      </c>
      <c r="I600" s="35">
        <f>IF(A600="","",IF(G600="",H600,DATE(YEAR(G600),MONTH(G600),1)))</f>
        <v/>
      </c>
      <c r="J600" s="36">
        <f>IF(D600="","",IFERROR(VLOOKUP(D600,'Settings'!$A$18:$B$48,2,FALSE),"Not in categories"))</f>
        <v/>
      </c>
    </row>
    <row r="601">
      <c r="A601" s="31" t="n"/>
      <c r="B601" s="32" t="n"/>
      <c r="C601" s="32" t="n"/>
      <c r="D601" s="33" t="n"/>
      <c r="E601" s="33" t="n"/>
      <c r="F601" s="33" t="n"/>
      <c r="G601" s="34" t="n"/>
      <c r="H601" s="35">
        <f>IF(A601="","",DATE(YEAR(A601),MONTH(A601),1))</f>
        <v/>
      </c>
      <c r="I601" s="35">
        <f>IF(A601="","",IF(G601="",H601,DATE(YEAR(G601),MONTH(G601),1)))</f>
        <v/>
      </c>
      <c r="J601" s="36">
        <f>IF(D601="","",IFERROR(VLOOKUP(D601,'Settings'!$A$18:$B$48,2,FALSE),"Not in categories"))</f>
        <v/>
      </c>
    </row>
    <row r="602">
      <c r="A602" s="31" t="n"/>
      <c r="B602" s="32" t="n"/>
      <c r="C602" s="32" t="n"/>
      <c r="D602" s="33" t="n"/>
      <c r="E602" s="33" t="n"/>
      <c r="F602" s="33" t="n"/>
      <c r="G602" s="34" t="n"/>
      <c r="H602" s="35">
        <f>IF(A602="","",DATE(YEAR(A602),MONTH(A602),1))</f>
        <v/>
      </c>
      <c r="I602" s="35">
        <f>IF(A602="","",IF(G602="",H602,DATE(YEAR(G602),MONTH(G602),1)))</f>
        <v/>
      </c>
      <c r="J602" s="36">
        <f>IF(D602="","",IFERROR(VLOOKUP(D602,'Settings'!$A$18:$B$48,2,FALSE),"Not in categories"))</f>
        <v/>
      </c>
    </row>
    <row r="603">
      <c r="A603" s="31" t="n"/>
      <c r="B603" s="32" t="n"/>
      <c r="C603" s="32" t="n"/>
      <c r="D603" s="33" t="n"/>
      <c r="E603" s="33" t="n"/>
      <c r="F603" s="33" t="n"/>
      <c r="G603" s="34" t="n"/>
      <c r="H603" s="35">
        <f>IF(A603="","",DATE(YEAR(A603),MONTH(A603),1))</f>
        <v/>
      </c>
      <c r="I603" s="35">
        <f>IF(A603="","",IF(G603="",H603,DATE(YEAR(G603),MONTH(G603),1)))</f>
        <v/>
      </c>
      <c r="J603" s="36">
        <f>IF(D603="","",IFERROR(VLOOKUP(D603,'Settings'!$A$18:$B$48,2,FALSE),"Not in categories"))</f>
        <v/>
      </c>
    </row>
    <row r="604">
      <c r="A604" s="31" t="n"/>
      <c r="B604" s="32" t="n"/>
      <c r="C604" s="32" t="n"/>
      <c r="D604" s="33" t="n"/>
      <c r="E604" s="33" t="n"/>
      <c r="F604" s="33" t="n"/>
      <c r="G604" s="34" t="n"/>
      <c r="H604" s="35">
        <f>IF(A604="","",DATE(YEAR(A604),MONTH(A604),1))</f>
        <v/>
      </c>
      <c r="I604" s="35">
        <f>IF(A604="","",IF(G604="",H604,DATE(YEAR(G604),MONTH(G604),1)))</f>
        <v/>
      </c>
      <c r="J604" s="36">
        <f>IF(D604="","",IFERROR(VLOOKUP(D604,'Settings'!$A$18:$B$48,2,FALSE),"Not in categories"))</f>
        <v/>
      </c>
    </row>
    <row r="605">
      <c r="A605" s="31" t="n"/>
      <c r="B605" s="32" t="n"/>
      <c r="C605" s="32" t="n"/>
      <c r="D605" s="33" t="n"/>
      <c r="E605" s="33" t="n"/>
      <c r="F605" s="33" t="n"/>
      <c r="G605" s="34" t="n"/>
      <c r="H605" s="35">
        <f>IF(A605="","",DATE(YEAR(A605),MONTH(A605),1))</f>
        <v/>
      </c>
      <c r="I605" s="35">
        <f>IF(A605="","",IF(G605="",H605,DATE(YEAR(G605),MONTH(G605),1)))</f>
        <v/>
      </c>
      <c r="J605" s="36">
        <f>IF(D605="","",IFERROR(VLOOKUP(D605,'Settings'!$A$18:$B$48,2,FALSE),"Not in categories"))</f>
        <v/>
      </c>
    </row>
    <row r="606">
      <c r="A606" s="31" t="n"/>
      <c r="B606" s="32" t="n"/>
      <c r="C606" s="32" t="n"/>
      <c r="D606" s="33" t="n"/>
      <c r="E606" s="33" t="n"/>
      <c r="F606" s="33" t="n"/>
      <c r="G606" s="34" t="n"/>
      <c r="H606" s="35">
        <f>IF(A606="","",DATE(YEAR(A606),MONTH(A606),1))</f>
        <v/>
      </c>
      <c r="I606" s="35">
        <f>IF(A606="","",IF(G606="",H606,DATE(YEAR(G606),MONTH(G606),1)))</f>
        <v/>
      </c>
      <c r="J606" s="36">
        <f>IF(D606="","",IFERROR(VLOOKUP(D606,'Settings'!$A$18:$B$48,2,FALSE),"Not in categories"))</f>
        <v/>
      </c>
    </row>
    <row r="607">
      <c r="A607" s="31" t="n"/>
      <c r="B607" s="32" t="n"/>
      <c r="C607" s="32" t="n"/>
      <c r="D607" s="33" t="n"/>
      <c r="E607" s="33" t="n"/>
      <c r="F607" s="33" t="n"/>
      <c r="G607" s="34" t="n"/>
      <c r="H607" s="35">
        <f>IF(A607="","",DATE(YEAR(A607),MONTH(A607),1))</f>
        <v/>
      </c>
      <c r="I607" s="35">
        <f>IF(A607="","",IF(G607="",H607,DATE(YEAR(G607),MONTH(G607),1)))</f>
        <v/>
      </c>
      <c r="J607" s="36">
        <f>IF(D607="","",IFERROR(VLOOKUP(D607,'Settings'!$A$18:$B$48,2,FALSE),"Not in categories"))</f>
        <v/>
      </c>
    </row>
    <row r="608">
      <c r="A608" s="31" t="n"/>
      <c r="B608" s="32" t="n"/>
      <c r="C608" s="32" t="n"/>
      <c r="D608" s="33" t="n"/>
      <c r="E608" s="33" t="n"/>
      <c r="F608" s="33" t="n"/>
      <c r="G608" s="34" t="n"/>
      <c r="H608" s="35">
        <f>IF(A608="","",DATE(YEAR(A608),MONTH(A608),1))</f>
        <v/>
      </c>
      <c r="I608" s="35">
        <f>IF(A608="","",IF(G608="",H608,DATE(YEAR(G608),MONTH(G608),1)))</f>
        <v/>
      </c>
      <c r="J608" s="36">
        <f>IF(D608="","",IFERROR(VLOOKUP(D608,'Settings'!$A$18:$B$48,2,FALSE),"Not in categories"))</f>
        <v/>
      </c>
    </row>
    <row r="609">
      <c r="A609" s="31" t="n"/>
      <c r="B609" s="32" t="n"/>
      <c r="C609" s="32" t="n"/>
      <c r="D609" s="33" t="n"/>
      <c r="E609" s="33" t="n"/>
      <c r="F609" s="33" t="n"/>
      <c r="G609" s="34" t="n"/>
      <c r="H609" s="35">
        <f>IF(A609="","",DATE(YEAR(A609),MONTH(A609),1))</f>
        <v/>
      </c>
      <c r="I609" s="35">
        <f>IF(A609="","",IF(G609="",H609,DATE(YEAR(G609),MONTH(G609),1)))</f>
        <v/>
      </c>
      <c r="J609" s="36">
        <f>IF(D609="","",IFERROR(VLOOKUP(D609,'Settings'!$A$18:$B$48,2,FALSE),"Not in categories"))</f>
        <v/>
      </c>
    </row>
    <row r="610">
      <c r="A610" s="31" t="n"/>
      <c r="B610" s="32" t="n"/>
      <c r="C610" s="32" t="n"/>
      <c r="D610" s="33" t="n"/>
      <c r="E610" s="33" t="n"/>
      <c r="F610" s="33" t="n"/>
      <c r="G610" s="34" t="n"/>
      <c r="H610" s="35">
        <f>IF(A610="","",DATE(YEAR(A610),MONTH(A610),1))</f>
        <v/>
      </c>
      <c r="I610" s="35">
        <f>IF(A610="","",IF(G610="",H610,DATE(YEAR(G610),MONTH(G610),1)))</f>
        <v/>
      </c>
      <c r="J610" s="36">
        <f>IF(D610="","",IFERROR(VLOOKUP(D610,'Settings'!$A$18:$B$48,2,FALSE),"Not in categories"))</f>
        <v/>
      </c>
    </row>
    <row r="611">
      <c r="A611" s="31" t="n"/>
      <c r="B611" s="32" t="n"/>
      <c r="C611" s="32" t="n"/>
      <c r="D611" s="33" t="n"/>
      <c r="E611" s="33" t="n"/>
      <c r="F611" s="33" t="n"/>
      <c r="G611" s="34" t="n"/>
      <c r="H611" s="35">
        <f>IF(A611="","",DATE(YEAR(A611),MONTH(A611),1))</f>
        <v/>
      </c>
      <c r="I611" s="35">
        <f>IF(A611="","",IF(G611="",H611,DATE(YEAR(G611),MONTH(G611),1)))</f>
        <v/>
      </c>
      <c r="J611" s="36">
        <f>IF(D611="","",IFERROR(VLOOKUP(D611,'Settings'!$A$18:$B$48,2,FALSE),"Not in categories"))</f>
        <v/>
      </c>
    </row>
    <row r="612">
      <c r="A612" s="31" t="n"/>
      <c r="B612" s="32" t="n"/>
      <c r="C612" s="32" t="n"/>
      <c r="D612" s="33" t="n"/>
      <c r="E612" s="33" t="n"/>
      <c r="F612" s="33" t="n"/>
      <c r="G612" s="34" t="n"/>
      <c r="H612" s="35">
        <f>IF(A612="","",DATE(YEAR(A612),MONTH(A612),1))</f>
        <v/>
      </c>
      <c r="I612" s="35">
        <f>IF(A612="","",IF(G612="",H612,DATE(YEAR(G612),MONTH(G612),1)))</f>
        <v/>
      </c>
      <c r="J612" s="36">
        <f>IF(D612="","",IFERROR(VLOOKUP(D612,'Settings'!$A$18:$B$48,2,FALSE),"Not in categories"))</f>
        <v/>
      </c>
    </row>
    <row r="613">
      <c r="A613" s="31" t="n"/>
      <c r="B613" s="32" t="n"/>
      <c r="C613" s="32" t="n"/>
      <c r="D613" s="33" t="n"/>
      <c r="E613" s="33" t="n"/>
      <c r="F613" s="33" t="n"/>
      <c r="G613" s="34" t="n"/>
      <c r="H613" s="35">
        <f>IF(A613="","",DATE(YEAR(A613),MONTH(A613),1))</f>
        <v/>
      </c>
      <c r="I613" s="35">
        <f>IF(A613="","",IF(G613="",H613,DATE(YEAR(G613),MONTH(G613),1)))</f>
        <v/>
      </c>
      <c r="J613" s="36">
        <f>IF(D613="","",IFERROR(VLOOKUP(D613,'Settings'!$A$18:$B$48,2,FALSE),"Not in categories"))</f>
        <v/>
      </c>
    </row>
    <row r="614">
      <c r="A614" s="31" t="n"/>
      <c r="B614" s="32" t="n"/>
      <c r="C614" s="32" t="n"/>
      <c r="D614" s="33" t="n"/>
      <c r="E614" s="33" t="n"/>
      <c r="F614" s="33" t="n"/>
      <c r="G614" s="34" t="n"/>
      <c r="H614" s="35">
        <f>IF(A614="","",DATE(YEAR(A614),MONTH(A614),1))</f>
        <v/>
      </c>
      <c r="I614" s="35">
        <f>IF(A614="","",IF(G614="",H614,DATE(YEAR(G614),MONTH(G614),1)))</f>
        <v/>
      </c>
      <c r="J614" s="36">
        <f>IF(D614="","",IFERROR(VLOOKUP(D614,'Settings'!$A$18:$B$48,2,FALSE),"Not in categories"))</f>
        <v/>
      </c>
    </row>
    <row r="615">
      <c r="A615" s="31" t="n"/>
      <c r="B615" s="32" t="n"/>
      <c r="C615" s="32" t="n"/>
      <c r="D615" s="33" t="n"/>
      <c r="E615" s="33" t="n"/>
      <c r="F615" s="33" t="n"/>
      <c r="G615" s="34" t="n"/>
      <c r="H615" s="35">
        <f>IF(A615="","",DATE(YEAR(A615),MONTH(A615),1))</f>
        <v/>
      </c>
      <c r="I615" s="35">
        <f>IF(A615="","",IF(G615="",H615,DATE(YEAR(G615),MONTH(G615),1)))</f>
        <v/>
      </c>
      <c r="J615" s="36">
        <f>IF(D615="","",IFERROR(VLOOKUP(D615,'Settings'!$A$18:$B$48,2,FALSE),"Not in categories"))</f>
        <v/>
      </c>
    </row>
    <row r="616">
      <c r="A616" s="31" t="n"/>
      <c r="B616" s="32" t="n"/>
      <c r="C616" s="32" t="n"/>
      <c r="D616" s="33" t="n"/>
      <c r="E616" s="33" t="n"/>
      <c r="F616" s="33" t="n"/>
      <c r="G616" s="34" t="n"/>
      <c r="H616" s="35">
        <f>IF(A616="","",DATE(YEAR(A616),MONTH(A616),1))</f>
        <v/>
      </c>
      <c r="I616" s="35">
        <f>IF(A616="","",IF(G616="",H616,DATE(YEAR(G616),MONTH(G616),1)))</f>
        <v/>
      </c>
      <c r="J616" s="36">
        <f>IF(D616="","",IFERROR(VLOOKUP(D616,'Settings'!$A$18:$B$48,2,FALSE),"Not in categories"))</f>
        <v/>
      </c>
    </row>
    <row r="617">
      <c r="A617" s="31" t="n"/>
      <c r="B617" s="32" t="n"/>
      <c r="C617" s="32" t="n"/>
      <c r="D617" s="33" t="n"/>
      <c r="E617" s="33" t="n"/>
      <c r="F617" s="33" t="n"/>
      <c r="G617" s="34" t="n"/>
      <c r="H617" s="35">
        <f>IF(A617="","",DATE(YEAR(A617),MONTH(A617),1))</f>
        <v/>
      </c>
      <c r="I617" s="35">
        <f>IF(A617="","",IF(G617="",H617,DATE(YEAR(G617),MONTH(G617),1)))</f>
        <v/>
      </c>
      <c r="J617" s="36">
        <f>IF(D617="","",IFERROR(VLOOKUP(D617,'Settings'!$A$18:$B$48,2,FALSE),"Not in categories"))</f>
        <v/>
      </c>
    </row>
    <row r="618">
      <c r="A618" s="31" t="n"/>
      <c r="B618" s="32" t="n"/>
      <c r="C618" s="32" t="n"/>
      <c r="D618" s="33" t="n"/>
      <c r="E618" s="33" t="n"/>
      <c r="F618" s="33" t="n"/>
      <c r="G618" s="34" t="n"/>
      <c r="H618" s="35">
        <f>IF(A618="","",DATE(YEAR(A618),MONTH(A618),1))</f>
        <v/>
      </c>
      <c r="I618" s="35">
        <f>IF(A618="","",IF(G618="",H618,DATE(YEAR(G618),MONTH(G618),1)))</f>
        <v/>
      </c>
      <c r="J618" s="36">
        <f>IF(D618="","",IFERROR(VLOOKUP(D618,'Settings'!$A$18:$B$48,2,FALSE),"Not in categories"))</f>
        <v/>
      </c>
    </row>
    <row r="619">
      <c r="A619" s="31" t="n"/>
      <c r="B619" s="32" t="n"/>
      <c r="C619" s="32" t="n"/>
      <c r="D619" s="33" t="n"/>
      <c r="E619" s="33" t="n"/>
      <c r="F619" s="33" t="n"/>
      <c r="G619" s="34" t="n"/>
      <c r="H619" s="35">
        <f>IF(A619="","",DATE(YEAR(A619),MONTH(A619),1))</f>
        <v/>
      </c>
      <c r="I619" s="35">
        <f>IF(A619="","",IF(G619="",H619,DATE(YEAR(G619),MONTH(G619),1)))</f>
        <v/>
      </c>
      <c r="J619" s="36">
        <f>IF(D619="","",IFERROR(VLOOKUP(D619,'Settings'!$A$18:$B$48,2,FALSE),"Not in categories"))</f>
        <v/>
      </c>
    </row>
    <row r="620">
      <c r="A620" s="31" t="n"/>
      <c r="B620" s="32" t="n"/>
      <c r="C620" s="32" t="n"/>
      <c r="D620" s="33" t="n"/>
      <c r="E620" s="33" t="n"/>
      <c r="F620" s="33" t="n"/>
      <c r="G620" s="34" t="n"/>
      <c r="H620" s="35">
        <f>IF(A620="","",DATE(YEAR(A620),MONTH(A620),1))</f>
        <v/>
      </c>
      <c r="I620" s="35">
        <f>IF(A620="","",IF(G620="",H620,DATE(YEAR(G620),MONTH(G620),1)))</f>
        <v/>
      </c>
      <c r="J620" s="36">
        <f>IF(D620="","",IFERROR(VLOOKUP(D620,'Settings'!$A$18:$B$48,2,FALSE),"Not in categories"))</f>
        <v/>
      </c>
    </row>
    <row r="621">
      <c r="A621" s="31" t="n"/>
      <c r="B621" s="32" t="n"/>
      <c r="C621" s="32" t="n"/>
      <c r="D621" s="33" t="n"/>
      <c r="E621" s="33" t="n"/>
      <c r="F621" s="33" t="n"/>
      <c r="G621" s="34" t="n"/>
      <c r="H621" s="35">
        <f>IF(A621="","",DATE(YEAR(A621),MONTH(A621),1))</f>
        <v/>
      </c>
      <c r="I621" s="35">
        <f>IF(A621="","",IF(G621="",H621,DATE(YEAR(G621),MONTH(G621),1)))</f>
        <v/>
      </c>
      <c r="J621" s="36">
        <f>IF(D621="","",IFERROR(VLOOKUP(D621,'Settings'!$A$18:$B$48,2,FALSE),"Not in categories"))</f>
        <v/>
      </c>
    </row>
    <row r="622">
      <c r="A622" s="31" t="n"/>
      <c r="B622" s="32" t="n"/>
      <c r="C622" s="32" t="n"/>
      <c r="D622" s="33" t="n"/>
      <c r="E622" s="33" t="n"/>
      <c r="F622" s="33" t="n"/>
      <c r="G622" s="34" t="n"/>
      <c r="H622" s="35">
        <f>IF(A622="","",DATE(YEAR(A622),MONTH(A622),1))</f>
        <v/>
      </c>
      <c r="I622" s="35">
        <f>IF(A622="","",IF(G622="",H622,DATE(YEAR(G622),MONTH(G622),1)))</f>
        <v/>
      </c>
      <c r="J622" s="36">
        <f>IF(D622="","",IFERROR(VLOOKUP(D622,'Settings'!$A$18:$B$48,2,FALSE),"Not in categories"))</f>
        <v/>
      </c>
    </row>
    <row r="623">
      <c r="A623" s="31" t="n"/>
      <c r="B623" s="32" t="n"/>
      <c r="C623" s="32" t="n"/>
      <c r="D623" s="33" t="n"/>
      <c r="E623" s="33" t="n"/>
      <c r="F623" s="33" t="n"/>
      <c r="G623" s="34" t="n"/>
      <c r="H623" s="35">
        <f>IF(A623="","",DATE(YEAR(A623),MONTH(A623),1))</f>
        <v/>
      </c>
      <c r="I623" s="35">
        <f>IF(A623="","",IF(G623="",H623,DATE(YEAR(G623),MONTH(G623),1)))</f>
        <v/>
      </c>
      <c r="J623" s="36">
        <f>IF(D623="","",IFERROR(VLOOKUP(D623,'Settings'!$A$18:$B$48,2,FALSE),"Not in categories"))</f>
        <v/>
      </c>
    </row>
    <row r="624">
      <c r="A624" s="31" t="n"/>
      <c r="B624" s="32" t="n"/>
      <c r="C624" s="32" t="n"/>
      <c r="D624" s="33" t="n"/>
      <c r="E624" s="33" t="n"/>
      <c r="F624" s="33" t="n"/>
      <c r="G624" s="34" t="n"/>
      <c r="H624" s="35">
        <f>IF(A624="","",DATE(YEAR(A624),MONTH(A624),1))</f>
        <v/>
      </c>
      <c r="I624" s="35">
        <f>IF(A624="","",IF(G624="",H624,DATE(YEAR(G624),MONTH(G624),1)))</f>
        <v/>
      </c>
      <c r="J624" s="36">
        <f>IF(D624="","",IFERROR(VLOOKUP(D624,'Settings'!$A$18:$B$48,2,FALSE),"Not in categories"))</f>
        <v/>
      </c>
    </row>
    <row r="625">
      <c r="A625" s="31" t="n"/>
      <c r="B625" s="32" t="n"/>
      <c r="C625" s="32" t="n"/>
      <c r="D625" s="33" t="n"/>
      <c r="E625" s="33" t="n"/>
      <c r="F625" s="33" t="n"/>
      <c r="G625" s="34" t="n"/>
      <c r="H625" s="35">
        <f>IF(A625="","",DATE(YEAR(A625),MONTH(A625),1))</f>
        <v/>
      </c>
      <c r="I625" s="35">
        <f>IF(A625="","",IF(G625="",H625,DATE(YEAR(G625),MONTH(G625),1)))</f>
        <v/>
      </c>
      <c r="J625" s="36">
        <f>IF(D625="","",IFERROR(VLOOKUP(D625,'Settings'!$A$18:$B$48,2,FALSE),"Not in categories"))</f>
        <v/>
      </c>
    </row>
    <row r="626">
      <c r="A626" s="31" t="n"/>
      <c r="B626" s="32" t="n"/>
      <c r="C626" s="32" t="n"/>
      <c r="D626" s="33" t="n"/>
      <c r="E626" s="33" t="n"/>
      <c r="F626" s="33" t="n"/>
      <c r="G626" s="34" t="n"/>
      <c r="H626" s="35">
        <f>IF(A626="","",DATE(YEAR(A626),MONTH(A626),1))</f>
        <v/>
      </c>
      <c r="I626" s="35">
        <f>IF(A626="","",IF(G626="",H626,DATE(YEAR(G626),MONTH(G626),1)))</f>
        <v/>
      </c>
      <c r="J626" s="36">
        <f>IF(D626="","",IFERROR(VLOOKUP(D626,'Settings'!$A$18:$B$48,2,FALSE),"Not in categories"))</f>
        <v/>
      </c>
    </row>
    <row r="627">
      <c r="A627" s="31" t="n"/>
      <c r="B627" s="32" t="n"/>
      <c r="C627" s="32" t="n"/>
      <c r="D627" s="33" t="n"/>
      <c r="E627" s="33" t="n"/>
      <c r="F627" s="33" t="n"/>
      <c r="G627" s="34" t="n"/>
      <c r="H627" s="35">
        <f>IF(A627="","",DATE(YEAR(A627),MONTH(A627),1))</f>
        <v/>
      </c>
      <c r="I627" s="35">
        <f>IF(A627="","",IF(G627="",H627,DATE(YEAR(G627),MONTH(G627),1)))</f>
        <v/>
      </c>
      <c r="J627" s="36">
        <f>IF(D627="","",IFERROR(VLOOKUP(D627,'Settings'!$A$18:$B$48,2,FALSE),"Not in categories"))</f>
        <v/>
      </c>
    </row>
    <row r="628">
      <c r="A628" s="31" t="n"/>
      <c r="B628" s="32" t="n"/>
      <c r="C628" s="32" t="n"/>
      <c r="D628" s="33" t="n"/>
      <c r="E628" s="33" t="n"/>
      <c r="F628" s="33" t="n"/>
      <c r="G628" s="34" t="n"/>
      <c r="H628" s="35">
        <f>IF(A628="","",DATE(YEAR(A628),MONTH(A628),1))</f>
        <v/>
      </c>
      <c r="I628" s="35">
        <f>IF(A628="","",IF(G628="",H628,DATE(YEAR(G628),MONTH(G628),1)))</f>
        <v/>
      </c>
      <c r="J628" s="36">
        <f>IF(D628="","",IFERROR(VLOOKUP(D628,'Settings'!$A$18:$B$48,2,FALSE),"Not in categories"))</f>
        <v/>
      </c>
    </row>
    <row r="629">
      <c r="A629" s="31" t="n"/>
      <c r="B629" s="32" t="n"/>
      <c r="C629" s="32" t="n"/>
      <c r="D629" s="33" t="n"/>
      <c r="E629" s="33" t="n"/>
      <c r="F629" s="33" t="n"/>
      <c r="G629" s="34" t="n"/>
      <c r="H629" s="35">
        <f>IF(A629="","",DATE(YEAR(A629),MONTH(A629),1))</f>
        <v/>
      </c>
      <c r="I629" s="35">
        <f>IF(A629="","",IF(G629="",H629,DATE(YEAR(G629),MONTH(G629),1)))</f>
        <v/>
      </c>
      <c r="J629" s="36">
        <f>IF(D629="","",IFERROR(VLOOKUP(D629,'Settings'!$A$18:$B$48,2,FALSE),"Not in categories"))</f>
        <v/>
      </c>
    </row>
    <row r="630">
      <c r="A630" s="31" t="n"/>
      <c r="B630" s="32" t="n"/>
      <c r="C630" s="32" t="n"/>
      <c r="D630" s="33" t="n"/>
      <c r="E630" s="33" t="n"/>
      <c r="F630" s="33" t="n"/>
      <c r="G630" s="34" t="n"/>
      <c r="H630" s="35">
        <f>IF(A630="","",DATE(YEAR(A630),MONTH(A630),1))</f>
        <v/>
      </c>
      <c r="I630" s="35">
        <f>IF(A630="","",IF(G630="",H630,DATE(YEAR(G630),MONTH(G630),1)))</f>
        <v/>
      </c>
      <c r="J630" s="36">
        <f>IF(D630="","",IFERROR(VLOOKUP(D630,'Settings'!$A$18:$B$48,2,FALSE),"Not in categories"))</f>
        <v/>
      </c>
    </row>
    <row r="631">
      <c r="A631" s="31" t="n"/>
      <c r="B631" s="32" t="n"/>
      <c r="C631" s="32" t="n"/>
      <c r="D631" s="33" t="n"/>
      <c r="E631" s="33" t="n"/>
      <c r="F631" s="33" t="n"/>
      <c r="G631" s="34" t="n"/>
      <c r="H631" s="35">
        <f>IF(A631="","",DATE(YEAR(A631),MONTH(A631),1))</f>
        <v/>
      </c>
      <c r="I631" s="35">
        <f>IF(A631="","",IF(G631="",H631,DATE(YEAR(G631),MONTH(G631),1)))</f>
        <v/>
      </c>
      <c r="J631" s="36">
        <f>IF(D631="","",IFERROR(VLOOKUP(D631,'Settings'!$A$18:$B$48,2,FALSE),"Not in categories"))</f>
        <v/>
      </c>
    </row>
    <row r="632">
      <c r="A632" s="31" t="n"/>
      <c r="B632" s="32" t="n"/>
      <c r="C632" s="32" t="n"/>
      <c r="D632" s="33" t="n"/>
      <c r="E632" s="33" t="n"/>
      <c r="F632" s="33" t="n"/>
      <c r="G632" s="34" t="n"/>
      <c r="H632" s="35">
        <f>IF(A632="","",DATE(YEAR(A632),MONTH(A632),1))</f>
        <v/>
      </c>
      <c r="I632" s="35">
        <f>IF(A632="","",IF(G632="",H632,DATE(YEAR(G632),MONTH(G632),1)))</f>
        <v/>
      </c>
      <c r="J632" s="36">
        <f>IF(D632="","",IFERROR(VLOOKUP(D632,'Settings'!$A$18:$B$48,2,FALSE),"Not in categories"))</f>
        <v/>
      </c>
    </row>
    <row r="633">
      <c r="A633" s="31" t="n"/>
      <c r="B633" s="32" t="n"/>
      <c r="C633" s="32" t="n"/>
      <c r="D633" s="33" t="n"/>
      <c r="E633" s="33" t="n"/>
      <c r="F633" s="33" t="n"/>
      <c r="G633" s="34" t="n"/>
      <c r="H633" s="35">
        <f>IF(A633="","",DATE(YEAR(A633),MONTH(A633),1))</f>
        <v/>
      </c>
      <c r="I633" s="35">
        <f>IF(A633="","",IF(G633="",H633,DATE(YEAR(G633),MONTH(G633),1)))</f>
        <v/>
      </c>
      <c r="J633" s="36">
        <f>IF(D633="","",IFERROR(VLOOKUP(D633,'Settings'!$A$18:$B$48,2,FALSE),"Not in categories"))</f>
        <v/>
      </c>
    </row>
    <row r="634">
      <c r="A634" s="31" t="n"/>
      <c r="B634" s="32" t="n"/>
      <c r="C634" s="32" t="n"/>
      <c r="D634" s="33" t="n"/>
      <c r="E634" s="33" t="n"/>
      <c r="F634" s="33" t="n"/>
      <c r="G634" s="34" t="n"/>
      <c r="H634" s="35">
        <f>IF(A634="","",DATE(YEAR(A634),MONTH(A634),1))</f>
        <v/>
      </c>
      <c r="I634" s="35">
        <f>IF(A634="","",IF(G634="",H634,DATE(YEAR(G634),MONTH(G634),1)))</f>
        <v/>
      </c>
      <c r="J634" s="36">
        <f>IF(D634="","",IFERROR(VLOOKUP(D634,'Settings'!$A$18:$B$48,2,FALSE),"Not in categories"))</f>
        <v/>
      </c>
    </row>
    <row r="635">
      <c r="A635" s="31" t="n"/>
      <c r="B635" s="32" t="n"/>
      <c r="C635" s="32" t="n"/>
      <c r="D635" s="33" t="n"/>
      <c r="E635" s="33" t="n"/>
      <c r="F635" s="33" t="n"/>
      <c r="G635" s="34" t="n"/>
      <c r="H635" s="35">
        <f>IF(A635="","",DATE(YEAR(A635),MONTH(A635),1))</f>
        <v/>
      </c>
      <c r="I635" s="35">
        <f>IF(A635="","",IF(G635="",H635,DATE(YEAR(G635),MONTH(G635),1)))</f>
        <v/>
      </c>
      <c r="J635" s="36">
        <f>IF(D635="","",IFERROR(VLOOKUP(D635,'Settings'!$A$18:$B$48,2,FALSE),"Not in categories"))</f>
        <v/>
      </c>
    </row>
    <row r="636">
      <c r="A636" s="31" t="n"/>
      <c r="B636" s="32" t="n"/>
      <c r="C636" s="32" t="n"/>
      <c r="D636" s="33" t="n"/>
      <c r="E636" s="33" t="n"/>
      <c r="F636" s="33" t="n"/>
      <c r="G636" s="34" t="n"/>
      <c r="H636" s="35">
        <f>IF(A636="","",DATE(YEAR(A636),MONTH(A636),1))</f>
        <v/>
      </c>
      <c r="I636" s="35">
        <f>IF(A636="","",IF(G636="",H636,DATE(YEAR(G636),MONTH(G636),1)))</f>
        <v/>
      </c>
      <c r="J636" s="36">
        <f>IF(D636="","",IFERROR(VLOOKUP(D636,'Settings'!$A$18:$B$48,2,FALSE),"Not in categories"))</f>
        <v/>
      </c>
    </row>
    <row r="637">
      <c r="A637" s="31" t="n"/>
      <c r="B637" s="32" t="n"/>
      <c r="C637" s="32" t="n"/>
      <c r="D637" s="33" t="n"/>
      <c r="E637" s="33" t="n"/>
      <c r="F637" s="33" t="n"/>
      <c r="G637" s="34" t="n"/>
      <c r="H637" s="35">
        <f>IF(A637="","",DATE(YEAR(A637),MONTH(A637),1))</f>
        <v/>
      </c>
      <c r="I637" s="35">
        <f>IF(A637="","",IF(G637="",H637,DATE(YEAR(G637),MONTH(G637),1)))</f>
        <v/>
      </c>
      <c r="J637" s="36">
        <f>IF(D637="","",IFERROR(VLOOKUP(D637,'Settings'!$A$18:$B$48,2,FALSE),"Not in categories"))</f>
        <v/>
      </c>
    </row>
    <row r="638">
      <c r="A638" s="31" t="n"/>
      <c r="B638" s="32" t="n"/>
      <c r="C638" s="32" t="n"/>
      <c r="D638" s="33" t="n"/>
      <c r="E638" s="33" t="n"/>
      <c r="F638" s="33" t="n"/>
      <c r="G638" s="34" t="n"/>
      <c r="H638" s="35">
        <f>IF(A638="","",DATE(YEAR(A638),MONTH(A638),1))</f>
        <v/>
      </c>
      <c r="I638" s="35">
        <f>IF(A638="","",IF(G638="",H638,DATE(YEAR(G638),MONTH(G638),1)))</f>
        <v/>
      </c>
      <c r="J638" s="36">
        <f>IF(D638="","",IFERROR(VLOOKUP(D638,'Settings'!$A$18:$B$48,2,FALSE),"Not in categories"))</f>
        <v/>
      </c>
    </row>
    <row r="639">
      <c r="A639" s="31" t="n"/>
      <c r="B639" s="32" t="n"/>
      <c r="C639" s="32" t="n"/>
      <c r="D639" s="33" t="n"/>
      <c r="E639" s="33" t="n"/>
      <c r="F639" s="33" t="n"/>
      <c r="G639" s="34" t="n"/>
      <c r="H639" s="35">
        <f>IF(A639="","",DATE(YEAR(A639),MONTH(A639),1))</f>
        <v/>
      </c>
      <c r="I639" s="35">
        <f>IF(A639="","",IF(G639="",H639,DATE(YEAR(G639),MONTH(G639),1)))</f>
        <v/>
      </c>
      <c r="J639" s="36">
        <f>IF(D639="","",IFERROR(VLOOKUP(D639,'Settings'!$A$18:$B$48,2,FALSE),"Not in categories"))</f>
        <v/>
      </c>
    </row>
    <row r="640">
      <c r="A640" s="31" t="n"/>
      <c r="B640" s="32" t="n"/>
      <c r="C640" s="32" t="n"/>
      <c r="D640" s="33" t="n"/>
      <c r="E640" s="33" t="n"/>
      <c r="F640" s="33" t="n"/>
      <c r="G640" s="34" t="n"/>
      <c r="H640" s="35">
        <f>IF(A640="","",DATE(YEAR(A640),MONTH(A640),1))</f>
        <v/>
      </c>
      <c r="I640" s="35">
        <f>IF(A640="","",IF(G640="",H640,DATE(YEAR(G640),MONTH(G640),1)))</f>
        <v/>
      </c>
      <c r="J640" s="36">
        <f>IF(D640="","",IFERROR(VLOOKUP(D640,'Settings'!$A$18:$B$48,2,FALSE),"Not in categories"))</f>
        <v/>
      </c>
    </row>
    <row r="641">
      <c r="A641" s="31" t="n"/>
      <c r="B641" s="32" t="n"/>
      <c r="C641" s="32" t="n"/>
      <c r="D641" s="33" t="n"/>
      <c r="E641" s="33" t="n"/>
      <c r="F641" s="33" t="n"/>
      <c r="G641" s="34" t="n"/>
      <c r="H641" s="35">
        <f>IF(A641="","",DATE(YEAR(A641),MONTH(A641),1))</f>
        <v/>
      </c>
      <c r="I641" s="35">
        <f>IF(A641="","",IF(G641="",H641,DATE(YEAR(G641),MONTH(G641),1)))</f>
        <v/>
      </c>
      <c r="J641" s="36">
        <f>IF(D641="","",IFERROR(VLOOKUP(D641,'Settings'!$A$18:$B$48,2,FALSE),"Not in categories"))</f>
        <v/>
      </c>
    </row>
    <row r="642">
      <c r="A642" s="31" t="n"/>
      <c r="B642" s="32" t="n"/>
      <c r="C642" s="32" t="n"/>
      <c r="D642" s="33" t="n"/>
      <c r="E642" s="33" t="n"/>
      <c r="F642" s="33" t="n"/>
      <c r="G642" s="34" t="n"/>
      <c r="H642" s="35">
        <f>IF(A642="","",DATE(YEAR(A642),MONTH(A642),1))</f>
        <v/>
      </c>
      <c r="I642" s="35">
        <f>IF(A642="","",IF(G642="",H642,DATE(YEAR(G642),MONTH(G642),1)))</f>
        <v/>
      </c>
      <c r="J642" s="36">
        <f>IF(D642="","",IFERROR(VLOOKUP(D642,'Settings'!$A$18:$B$48,2,FALSE),"Not in categories"))</f>
        <v/>
      </c>
    </row>
    <row r="643">
      <c r="A643" s="31" t="n"/>
      <c r="B643" s="32" t="n"/>
      <c r="C643" s="32" t="n"/>
      <c r="D643" s="33" t="n"/>
      <c r="E643" s="33" t="n"/>
      <c r="F643" s="33" t="n"/>
      <c r="G643" s="34" t="n"/>
      <c r="H643" s="35">
        <f>IF(A643="","",DATE(YEAR(A643),MONTH(A643),1))</f>
        <v/>
      </c>
      <c r="I643" s="35">
        <f>IF(A643="","",IF(G643="",H643,DATE(YEAR(G643),MONTH(G643),1)))</f>
        <v/>
      </c>
      <c r="J643" s="36">
        <f>IF(D643="","",IFERROR(VLOOKUP(D643,'Settings'!$A$18:$B$48,2,FALSE),"Not in categories"))</f>
        <v/>
      </c>
    </row>
    <row r="644">
      <c r="A644" s="31" t="n"/>
      <c r="B644" s="32" t="n"/>
      <c r="C644" s="32" t="n"/>
      <c r="D644" s="33" t="n"/>
      <c r="E644" s="33" t="n"/>
      <c r="F644" s="33" t="n"/>
      <c r="G644" s="34" t="n"/>
      <c r="H644" s="35">
        <f>IF(A644="","",DATE(YEAR(A644),MONTH(A644),1))</f>
        <v/>
      </c>
      <c r="I644" s="35">
        <f>IF(A644="","",IF(G644="",H644,DATE(YEAR(G644),MONTH(G644),1)))</f>
        <v/>
      </c>
      <c r="J644" s="36">
        <f>IF(D644="","",IFERROR(VLOOKUP(D644,'Settings'!$A$18:$B$48,2,FALSE),"Not in categories"))</f>
        <v/>
      </c>
    </row>
    <row r="645">
      <c r="A645" s="31" t="n"/>
      <c r="B645" s="32" t="n"/>
      <c r="C645" s="32" t="n"/>
      <c r="D645" s="33" t="n"/>
      <c r="E645" s="33" t="n"/>
      <c r="F645" s="33" t="n"/>
      <c r="G645" s="34" t="n"/>
      <c r="H645" s="35">
        <f>IF(A645="","",DATE(YEAR(A645),MONTH(A645),1))</f>
        <v/>
      </c>
      <c r="I645" s="35">
        <f>IF(A645="","",IF(G645="",H645,DATE(YEAR(G645),MONTH(G645),1)))</f>
        <v/>
      </c>
      <c r="J645" s="36">
        <f>IF(D645="","",IFERROR(VLOOKUP(D645,'Settings'!$A$18:$B$48,2,FALSE),"Not in categories"))</f>
        <v/>
      </c>
    </row>
    <row r="646">
      <c r="A646" s="31" t="n"/>
      <c r="B646" s="32" t="n"/>
      <c r="C646" s="32" t="n"/>
      <c r="D646" s="33" t="n"/>
      <c r="E646" s="33" t="n"/>
      <c r="F646" s="33" t="n"/>
      <c r="G646" s="34" t="n"/>
      <c r="H646" s="35">
        <f>IF(A646="","",DATE(YEAR(A646),MONTH(A646),1))</f>
        <v/>
      </c>
      <c r="I646" s="35">
        <f>IF(A646="","",IF(G646="",H646,DATE(YEAR(G646),MONTH(G646),1)))</f>
        <v/>
      </c>
      <c r="J646" s="36">
        <f>IF(D646="","",IFERROR(VLOOKUP(D646,'Settings'!$A$18:$B$48,2,FALSE),"Not in categories"))</f>
        <v/>
      </c>
    </row>
    <row r="647">
      <c r="A647" s="31" t="n"/>
      <c r="B647" s="32" t="n"/>
      <c r="C647" s="32" t="n"/>
      <c r="D647" s="33" t="n"/>
      <c r="E647" s="33" t="n"/>
      <c r="F647" s="33" t="n"/>
      <c r="G647" s="34" t="n"/>
      <c r="H647" s="35">
        <f>IF(A647="","",DATE(YEAR(A647),MONTH(A647),1))</f>
        <v/>
      </c>
      <c r="I647" s="35">
        <f>IF(A647="","",IF(G647="",H647,DATE(YEAR(G647),MONTH(G647),1)))</f>
        <v/>
      </c>
      <c r="J647" s="36">
        <f>IF(D647="","",IFERROR(VLOOKUP(D647,'Settings'!$A$18:$B$48,2,FALSE),"Not in categories"))</f>
        <v/>
      </c>
    </row>
    <row r="648">
      <c r="A648" s="31" t="n"/>
      <c r="B648" s="32" t="n"/>
      <c r="C648" s="32" t="n"/>
      <c r="D648" s="33" t="n"/>
      <c r="E648" s="33" t="n"/>
      <c r="F648" s="33" t="n"/>
      <c r="G648" s="34" t="n"/>
      <c r="H648" s="35">
        <f>IF(A648="","",DATE(YEAR(A648),MONTH(A648),1))</f>
        <v/>
      </c>
      <c r="I648" s="35">
        <f>IF(A648="","",IF(G648="",H648,DATE(YEAR(G648),MONTH(G648),1)))</f>
        <v/>
      </c>
      <c r="J648" s="36">
        <f>IF(D648="","",IFERROR(VLOOKUP(D648,'Settings'!$A$18:$B$48,2,FALSE),"Not in categories"))</f>
        <v/>
      </c>
    </row>
    <row r="649">
      <c r="A649" s="31" t="n"/>
      <c r="B649" s="32" t="n"/>
      <c r="C649" s="32" t="n"/>
      <c r="D649" s="33" t="n"/>
      <c r="E649" s="33" t="n"/>
      <c r="F649" s="33" t="n"/>
      <c r="G649" s="34" t="n"/>
      <c r="H649" s="35">
        <f>IF(A649="","",DATE(YEAR(A649),MONTH(A649),1))</f>
        <v/>
      </c>
      <c r="I649" s="35">
        <f>IF(A649="","",IF(G649="",H649,DATE(YEAR(G649),MONTH(G649),1)))</f>
        <v/>
      </c>
      <c r="J649" s="36">
        <f>IF(D649="","",IFERROR(VLOOKUP(D649,'Settings'!$A$18:$B$48,2,FALSE),"Not in categories"))</f>
        <v/>
      </c>
    </row>
    <row r="650">
      <c r="A650" s="31" t="n"/>
      <c r="B650" s="32" t="n"/>
      <c r="C650" s="32" t="n"/>
      <c r="D650" s="33" t="n"/>
      <c r="E650" s="33" t="n"/>
      <c r="F650" s="33" t="n"/>
      <c r="G650" s="34" t="n"/>
      <c r="H650" s="35">
        <f>IF(A650="","",DATE(YEAR(A650),MONTH(A650),1))</f>
        <v/>
      </c>
      <c r="I650" s="35">
        <f>IF(A650="","",IF(G650="",H650,DATE(YEAR(G650),MONTH(G650),1)))</f>
        <v/>
      </c>
      <c r="J650" s="36">
        <f>IF(D650="","",IFERROR(VLOOKUP(D650,'Settings'!$A$18:$B$48,2,FALSE),"Not in categories"))</f>
        <v/>
      </c>
    </row>
    <row r="651">
      <c r="A651" s="31" t="n"/>
      <c r="B651" s="32" t="n"/>
      <c r="C651" s="32" t="n"/>
      <c r="D651" s="33" t="n"/>
      <c r="E651" s="33" t="n"/>
      <c r="F651" s="33" t="n"/>
      <c r="G651" s="34" t="n"/>
      <c r="H651" s="35">
        <f>IF(A651="","",DATE(YEAR(A651),MONTH(A651),1))</f>
        <v/>
      </c>
      <c r="I651" s="35">
        <f>IF(A651="","",IF(G651="",H651,DATE(YEAR(G651),MONTH(G651),1)))</f>
        <v/>
      </c>
      <c r="J651" s="36">
        <f>IF(D651="","",IFERROR(VLOOKUP(D651,'Settings'!$A$18:$B$48,2,FALSE),"Not in categories"))</f>
        <v/>
      </c>
    </row>
    <row r="652">
      <c r="A652" s="31" t="n"/>
      <c r="B652" s="32" t="n"/>
      <c r="C652" s="32" t="n"/>
      <c r="D652" s="33" t="n"/>
      <c r="E652" s="33" t="n"/>
      <c r="F652" s="33" t="n"/>
      <c r="G652" s="34" t="n"/>
      <c r="H652" s="35">
        <f>IF(A652="","",DATE(YEAR(A652),MONTH(A652),1))</f>
        <v/>
      </c>
      <c r="I652" s="35">
        <f>IF(A652="","",IF(G652="",H652,DATE(YEAR(G652),MONTH(G652),1)))</f>
        <v/>
      </c>
      <c r="J652" s="36">
        <f>IF(D652="","",IFERROR(VLOOKUP(D652,'Settings'!$A$18:$B$48,2,FALSE),"Not in categories"))</f>
        <v/>
      </c>
    </row>
    <row r="653">
      <c r="A653" s="31" t="n"/>
      <c r="B653" s="32" t="n"/>
      <c r="C653" s="32" t="n"/>
      <c r="D653" s="33" t="n"/>
      <c r="E653" s="33" t="n"/>
      <c r="F653" s="33" t="n"/>
      <c r="G653" s="34" t="n"/>
      <c r="H653" s="35">
        <f>IF(A653="","",DATE(YEAR(A653),MONTH(A653),1))</f>
        <v/>
      </c>
      <c r="I653" s="35">
        <f>IF(A653="","",IF(G653="",H653,DATE(YEAR(G653),MONTH(G653),1)))</f>
        <v/>
      </c>
      <c r="J653" s="36">
        <f>IF(D653="","",IFERROR(VLOOKUP(D653,'Settings'!$A$18:$B$48,2,FALSE),"Not in categories"))</f>
        <v/>
      </c>
    </row>
    <row r="654">
      <c r="A654" s="31" t="n"/>
      <c r="B654" s="32" t="n"/>
      <c r="C654" s="32" t="n"/>
      <c r="D654" s="33" t="n"/>
      <c r="E654" s="33" t="n"/>
      <c r="F654" s="33" t="n"/>
      <c r="G654" s="34" t="n"/>
      <c r="H654" s="35">
        <f>IF(A654="","",DATE(YEAR(A654),MONTH(A654),1))</f>
        <v/>
      </c>
      <c r="I654" s="35">
        <f>IF(A654="","",IF(G654="",H654,DATE(YEAR(G654),MONTH(G654),1)))</f>
        <v/>
      </c>
      <c r="J654" s="36">
        <f>IF(D654="","",IFERROR(VLOOKUP(D654,'Settings'!$A$18:$B$48,2,FALSE),"Not in categories"))</f>
        <v/>
      </c>
    </row>
    <row r="655">
      <c r="A655" s="31" t="n"/>
      <c r="B655" s="32" t="n"/>
      <c r="C655" s="32" t="n"/>
      <c r="D655" s="33" t="n"/>
      <c r="E655" s="33" t="n"/>
      <c r="F655" s="33" t="n"/>
      <c r="G655" s="34" t="n"/>
      <c r="H655" s="35">
        <f>IF(A655="","",DATE(YEAR(A655),MONTH(A655),1))</f>
        <v/>
      </c>
      <c r="I655" s="35">
        <f>IF(A655="","",IF(G655="",H655,DATE(YEAR(G655),MONTH(G655),1)))</f>
        <v/>
      </c>
      <c r="J655" s="36">
        <f>IF(D655="","",IFERROR(VLOOKUP(D655,'Settings'!$A$18:$B$48,2,FALSE),"Not in categories"))</f>
        <v/>
      </c>
    </row>
    <row r="656">
      <c r="A656" s="31" t="n"/>
      <c r="B656" s="32" t="n"/>
      <c r="C656" s="32" t="n"/>
      <c r="D656" s="33" t="n"/>
      <c r="E656" s="33" t="n"/>
      <c r="F656" s="33" t="n"/>
      <c r="G656" s="34" t="n"/>
      <c r="H656" s="35">
        <f>IF(A656="","",DATE(YEAR(A656),MONTH(A656),1))</f>
        <v/>
      </c>
      <c r="I656" s="35">
        <f>IF(A656="","",IF(G656="",H656,DATE(YEAR(G656),MONTH(G656),1)))</f>
        <v/>
      </c>
      <c r="J656" s="36">
        <f>IF(D656="","",IFERROR(VLOOKUP(D656,'Settings'!$A$18:$B$48,2,FALSE),"Not in categories"))</f>
        <v/>
      </c>
    </row>
    <row r="657">
      <c r="A657" s="31" t="n"/>
      <c r="B657" s="32" t="n"/>
      <c r="C657" s="32" t="n"/>
      <c r="D657" s="33" t="n"/>
      <c r="E657" s="33" t="n"/>
      <c r="F657" s="33" t="n"/>
      <c r="G657" s="34" t="n"/>
      <c r="H657" s="35">
        <f>IF(A657="","",DATE(YEAR(A657),MONTH(A657),1))</f>
        <v/>
      </c>
      <c r="I657" s="35">
        <f>IF(A657="","",IF(G657="",H657,DATE(YEAR(G657),MONTH(G657),1)))</f>
        <v/>
      </c>
      <c r="J657" s="36">
        <f>IF(D657="","",IFERROR(VLOOKUP(D657,'Settings'!$A$18:$B$48,2,FALSE),"Not in categories"))</f>
        <v/>
      </c>
    </row>
    <row r="658">
      <c r="A658" s="31" t="n"/>
      <c r="B658" s="32" t="n"/>
      <c r="C658" s="32" t="n"/>
      <c r="D658" s="33" t="n"/>
      <c r="E658" s="33" t="n"/>
      <c r="F658" s="33" t="n"/>
      <c r="G658" s="34" t="n"/>
      <c r="H658" s="35">
        <f>IF(A658="","",DATE(YEAR(A658),MONTH(A658),1))</f>
        <v/>
      </c>
      <c r="I658" s="35">
        <f>IF(A658="","",IF(G658="",H658,DATE(YEAR(G658),MONTH(G658),1)))</f>
        <v/>
      </c>
      <c r="J658" s="36">
        <f>IF(D658="","",IFERROR(VLOOKUP(D658,'Settings'!$A$18:$B$48,2,FALSE),"Not in categories"))</f>
        <v/>
      </c>
    </row>
    <row r="659">
      <c r="A659" s="31" t="n"/>
      <c r="B659" s="32" t="n"/>
      <c r="C659" s="32" t="n"/>
      <c r="D659" s="33" t="n"/>
      <c r="E659" s="33" t="n"/>
      <c r="F659" s="33" t="n"/>
      <c r="G659" s="34" t="n"/>
      <c r="H659" s="35">
        <f>IF(A659="","",DATE(YEAR(A659),MONTH(A659),1))</f>
        <v/>
      </c>
      <c r="I659" s="35">
        <f>IF(A659="","",IF(G659="",H659,DATE(YEAR(G659),MONTH(G659),1)))</f>
        <v/>
      </c>
      <c r="J659" s="36">
        <f>IF(D659="","",IFERROR(VLOOKUP(D659,'Settings'!$A$18:$B$48,2,FALSE),"Not in categories"))</f>
        <v/>
      </c>
    </row>
    <row r="660">
      <c r="A660" s="31" t="n"/>
      <c r="B660" s="32" t="n"/>
      <c r="C660" s="32" t="n"/>
      <c r="D660" s="33" t="n"/>
      <c r="E660" s="33" t="n"/>
      <c r="F660" s="33" t="n"/>
      <c r="G660" s="34" t="n"/>
      <c r="H660" s="35">
        <f>IF(A660="","",DATE(YEAR(A660),MONTH(A660),1))</f>
        <v/>
      </c>
      <c r="I660" s="35">
        <f>IF(A660="","",IF(G660="",H660,DATE(YEAR(G660),MONTH(G660),1)))</f>
        <v/>
      </c>
      <c r="J660" s="36">
        <f>IF(D660="","",IFERROR(VLOOKUP(D660,'Settings'!$A$18:$B$48,2,FALSE),"Not in categories"))</f>
        <v/>
      </c>
    </row>
    <row r="661">
      <c r="A661" s="31" t="n"/>
      <c r="B661" s="32" t="n"/>
      <c r="C661" s="32" t="n"/>
      <c r="D661" s="33" t="n"/>
      <c r="E661" s="33" t="n"/>
      <c r="F661" s="33" t="n"/>
      <c r="G661" s="34" t="n"/>
      <c r="H661" s="35">
        <f>IF(A661="","",DATE(YEAR(A661),MONTH(A661),1))</f>
        <v/>
      </c>
      <c r="I661" s="35">
        <f>IF(A661="","",IF(G661="",H661,DATE(YEAR(G661),MONTH(G661),1)))</f>
        <v/>
      </c>
      <c r="J661" s="36">
        <f>IF(D661="","",IFERROR(VLOOKUP(D661,'Settings'!$A$18:$B$48,2,FALSE),"Not in categories"))</f>
        <v/>
      </c>
    </row>
    <row r="662">
      <c r="A662" s="31" t="n"/>
      <c r="B662" s="32" t="n"/>
      <c r="C662" s="32" t="n"/>
      <c r="D662" s="33" t="n"/>
      <c r="E662" s="33" t="n"/>
      <c r="F662" s="33" t="n"/>
      <c r="G662" s="34" t="n"/>
      <c r="H662" s="35">
        <f>IF(A662="","",DATE(YEAR(A662),MONTH(A662),1))</f>
        <v/>
      </c>
      <c r="I662" s="35">
        <f>IF(A662="","",IF(G662="",H662,DATE(YEAR(G662),MONTH(G662),1)))</f>
        <v/>
      </c>
      <c r="J662" s="36">
        <f>IF(D662="","",IFERROR(VLOOKUP(D662,'Settings'!$A$18:$B$48,2,FALSE),"Not in categories"))</f>
        <v/>
      </c>
    </row>
    <row r="663">
      <c r="A663" s="31" t="n"/>
      <c r="B663" s="32" t="n"/>
      <c r="C663" s="32" t="n"/>
      <c r="D663" s="33" t="n"/>
      <c r="E663" s="33" t="n"/>
      <c r="F663" s="33" t="n"/>
      <c r="G663" s="34" t="n"/>
      <c r="H663" s="35">
        <f>IF(A663="","",DATE(YEAR(A663),MONTH(A663),1))</f>
        <v/>
      </c>
      <c r="I663" s="35">
        <f>IF(A663="","",IF(G663="",H663,DATE(YEAR(G663),MONTH(G663),1)))</f>
        <v/>
      </c>
      <c r="J663" s="36">
        <f>IF(D663="","",IFERROR(VLOOKUP(D663,'Settings'!$A$18:$B$48,2,FALSE),"Not in categories"))</f>
        <v/>
      </c>
    </row>
    <row r="664">
      <c r="A664" s="31" t="n"/>
      <c r="B664" s="32" t="n"/>
      <c r="C664" s="32" t="n"/>
      <c r="D664" s="33" t="n"/>
      <c r="E664" s="33" t="n"/>
      <c r="F664" s="33" t="n"/>
      <c r="G664" s="34" t="n"/>
      <c r="H664" s="35">
        <f>IF(A664="","",DATE(YEAR(A664),MONTH(A664),1))</f>
        <v/>
      </c>
      <c r="I664" s="35">
        <f>IF(A664="","",IF(G664="",H664,DATE(YEAR(G664),MONTH(G664),1)))</f>
        <v/>
      </c>
      <c r="J664" s="36">
        <f>IF(D664="","",IFERROR(VLOOKUP(D664,'Settings'!$A$18:$B$48,2,FALSE),"Not in categories"))</f>
        <v/>
      </c>
    </row>
    <row r="665">
      <c r="A665" s="31" t="n"/>
      <c r="B665" s="32" t="n"/>
      <c r="C665" s="32" t="n"/>
      <c r="D665" s="33" t="n"/>
      <c r="E665" s="33" t="n"/>
      <c r="F665" s="33" t="n"/>
      <c r="G665" s="34" t="n"/>
      <c r="H665" s="35">
        <f>IF(A665="","",DATE(YEAR(A665),MONTH(A665),1))</f>
        <v/>
      </c>
      <c r="I665" s="35">
        <f>IF(A665="","",IF(G665="",H665,DATE(YEAR(G665),MONTH(G665),1)))</f>
        <v/>
      </c>
      <c r="J665" s="36">
        <f>IF(D665="","",IFERROR(VLOOKUP(D665,'Settings'!$A$18:$B$48,2,FALSE),"Not in categories"))</f>
        <v/>
      </c>
    </row>
    <row r="666">
      <c r="A666" s="31" t="n"/>
      <c r="B666" s="32" t="n"/>
      <c r="C666" s="32" t="n"/>
      <c r="D666" s="33" t="n"/>
      <c r="E666" s="33" t="n"/>
      <c r="F666" s="33" t="n"/>
      <c r="G666" s="34" t="n"/>
      <c r="H666" s="35">
        <f>IF(A666="","",DATE(YEAR(A666),MONTH(A666),1))</f>
        <v/>
      </c>
      <c r="I666" s="35">
        <f>IF(A666="","",IF(G666="",H666,DATE(YEAR(G666),MONTH(G666),1)))</f>
        <v/>
      </c>
      <c r="J666" s="36">
        <f>IF(D666="","",IFERROR(VLOOKUP(D666,'Settings'!$A$18:$B$48,2,FALSE),"Not in categories"))</f>
        <v/>
      </c>
    </row>
    <row r="667">
      <c r="A667" s="31" t="n"/>
      <c r="B667" s="32" t="n"/>
      <c r="C667" s="32" t="n"/>
      <c r="D667" s="33" t="n"/>
      <c r="E667" s="33" t="n"/>
      <c r="F667" s="33" t="n"/>
      <c r="G667" s="34" t="n"/>
      <c r="H667" s="35">
        <f>IF(A667="","",DATE(YEAR(A667),MONTH(A667),1))</f>
        <v/>
      </c>
      <c r="I667" s="35">
        <f>IF(A667="","",IF(G667="",H667,DATE(YEAR(G667),MONTH(G667),1)))</f>
        <v/>
      </c>
      <c r="J667" s="36">
        <f>IF(D667="","",IFERROR(VLOOKUP(D667,'Settings'!$A$18:$B$48,2,FALSE),"Not in categories"))</f>
        <v/>
      </c>
    </row>
    <row r="668">
      <c r="A668" s="31" t="n"/>
      <c r="B668" s="32" t="n"/>
      <c r="C668" s="32" t="n"/>
      <c r="D668" s="33" t="n"/>
      <c r="E668" s="33" t="n"/>
      <c r="F668" s="33" t="n"/>
      <c r="G668" s="34" t="n"/>
      <c r="H668" s="35">
        <f>IF(A668="","",DATE(YEAR(A668),MONTH(A668),1))</f>
        <v/>
      </c>
      <c r="I668" s="35">
        <f>IF(A668="","",IF(G668="",H668,DATE(YEAR(G668),MONTH(G668),1)))</f>
        <v/>
      </c>
      <c r="J668" s="36">
        <f>IF(D668="","",IFERROR(VLOOKUP(D668,'Settings'!$A$18:$B$48,2,FALSE),"Not in categories"))</f>
        <v/>
      </c>
    </row>
    <row r="669">
      <c r="A669" s="31" t="n"/>
      <c r="B669" s="32" t="n"/>
      <c r="C669" s="32" t="n"/>
      <c r="D669" s="33" t="n"/>
      <c r="E669" s="33" t="n"/>
      <c r="F669" s="33" t="n"/>
      <c r="G669" s="34" t="n"/>
      <c r="H669" s="35">
        <f>IF(A669="","",DATE(YEAR(A669),MONTH(A669),1))</f>
        <v/>
      </c>
      <c r="I669" s="35">
        <f>IF(A669="","",IF(G669="",H669,DATE(YEAR(G669),MONTH(G669),1)))</f>
        <v/>
      </c>
      <c r="J669" s="36">
        <f>IF(D669="","",IFERROR(VLOOKUP(D669,'Settings'!$A$18:$B$48,2,FALSE),"Not in categories"))</f>
        <v/>
      </c>
    </row>
    <row r="670">
      <c r="A670" s="31" t="n"/>
      <c r="B670" s="32" t="n"/>
      <c r="C670" s="32" t="n"/>
      <c r="D670" s="33" t="n"/>
      <c r="E670" s="33" t="n"/>
      <c r="F670" s="33" t="n"/>
      <c r="G670" s="34" t="n"/>
      <c r="H670" s="35">
        <f>IF(A670="","",DATE(YEAR(A670),MONTH(A670),1))</f>
        <v/>
      </c>
      <c r="I670" s="35">
        <f>IF(A670="","",IF(G670="",H670,DATE(YEAR(G670),MONTH(G670),1)))</f>
        <v/>
      </c>
      <c r="J670" s="36">
        <f>IF(D670="","",IFERROR(VLOOKUP(D670,'Settings'!$A$18:$B$48,2,FALSE),"Not in categories"))</f>
        <v/>
      </c>
    </row>
    <row r="671">
      <c r="A671" s="31" t="n"/>
      <c r="B671" s="32" t="n"/>
      <c r="C671" s="32" t="n"/>
      <c r="D671" s="33" t="n"/>
      <c r="E671" s="33" t="n"/>
      <c r="F671" s="33" t="n"/>
      <c r="G671" s="34" t="n"/>
      <c r="H671" s="35">
        <f>IF(A671="","",DATE(YEAR(A671),MONTH(A671),1))</f>
        <v/>
      </c>
      <c r="I671" s="35">
        <f>IF(A671="","",IF(G671="",H671,DATE(YEAR(G671),MONTH(G671),1)))</f>
        <v/>
      </c>
      <c r="J671" s="36">
        <f>IF(D671="","",IFERROR(VLOOKUP(D671,'Settings'!$A$18:$B$48,2,FALSE),"Not in categories"))</f>
        <v/>
      </c>
    </row>
    <row r="672">
      <c r="A672" s="31" t="n"/>
      <c r="B672" s="32" t="n"/>
      <c r="C672" s="32" t="n"/>
      <c r="D672" s="33" t="n"/>
      <c r="E672" s="33" t="n"/>
      <c r="F672" s="33" t="n"/>
      <c r="G672" s="34" t="n"/>
      <c r="H672" s="35">
        <f>IF(A672="","",DATE(YEAR(A672),MONTH(A672),1))</f>
        <v/>
      </c>
      <c r="I672" s="35">
        <f>IF(A672="","",IF(G672="",H672,DATE(YEAR(G672),MONTH(G672),1)))</f>
        <v/>
      </c>
      <c r="J672" s="36">
        <f>IF(D672="","",IFERROR(VLOOKUP(D672,'Settings'!$A$18:$B$48,2,FALSE),"Not in categories"))</f>
        <v/>
      </c>
    </row>
    <row r="673">
      <c r="A673" s="31" t="n"/>
      <c r="B673" s="32" t="n"/>
      <c r="C673" s="32" t="n"/>
      <c r="D673" s="33" t="n"/>
      <c r="E673" s="33" t="n"/>
      <c r="F673" s="33" t="n"/>
      <c r="G673" s="34" t="n"/>
      <c r="H673" s="35">
        <f>IF(A673="","",DATE(YEAR(A673),MONTH(A673),1))</f>
        <v/>
      </c>
      <c r="I673" s="35">
        <f>IF(A673="","",IF(G673="",H673,DATE(YEAR(G673),MONTH(G673),1)))</f>
        <v/>
      </c>
      <c r="J673" s="36">
        <f>IF(D673="","",IFERROR(VLOOKUP(D673,'Settings'!$A$18:$B$48,2,FALSE),"Not in categories"))</f>
        <v/>
      </c>
    </row>
    <row r="674">
      <c r="A674" s="31" t="n"/>
      <c r="B674" s="32" t="n"/>
      <c r="C674" s="32" t="n"/>
      <c r="D674" s="33" t="n"/>
      <c r="E674" s="33" t="n"/>
      <c r="F674" s="33" t="n"/>
      <c r="G674" s="34" t="n"/>
      <c r="H674" s="35">
        <f>IF(A674="","",DATE(YEAR(A674),MONTH(A674),1))</f>
        <v/>
      </c>
      <c r="I674" s="35">
        <f>IF(A674="","",IF(G674="",H674,DATE(YEAR(G674),MONTH(G674),1)))</f>
        <v/>
      </c>
      <c r="J674" s="36">
        <f>IF(D674="","",IFERROR(VLOOKUP(D674,'Settings'!$A$18:$B$48,2,FALSE),"Not in categories"))</f>
        <v/>
      </c>
    </row>
    <row r="675">
      <c r="A675" s="31" t="n"/>
      <c r="B675" s="32" t="n"/>
      <c r="C675" s="32" t="n"/>
      <c r="D675" s="33" t="n"/>
      <c r="E675" s="33" t="n"/>
      <c r="F675" s="33" t="n"/>
      <c r="G675" s="34" t="n"/>
      <c r="H675" s="35">
        <f>IF(A675="","",DATE(YEAR(A675),MONTH(A675),1))</f>
        <v/>
      </c>
      <c r="I675" s="35">
        <f>IF(A675="","",IF(G675="",H675,DATE(YEAR(G675),MONTH(G675),1)))</f>
        <v/>
      </c>
      <c r="J675" s="36">
        <f>IF(D675="","",IFERROR(VLOOKUP(D675,'Settings'!$A$18:$B$48,2,FALSE),"Not in categories"))</f>
        <v/>
      </c>
    </row>
    <row r="676">
      <c r="A676" s="31" t="n"/>
      <c r="B676" s="32" t="n"/>
      <c r="C676" s="32" t="n"/>
      <c r="D676" s="33" t="n"/>
      <c r="E676" s="33" t="n"/>
      <c r="F676" s="33" t="n"/>
      <c r="G676" s="34" t="n"/>
      <c r="H676" s="35">
        <f>IF(A676="","",DATE(YEAR(A676),MONTH(A676),1))</f>
        <v/>
      </c>
      <c r="I676" s="35">
        <f>IF(A676="","",IF(G676="",H676,DATE(YEAR(G676),MONTH(G676),1)))</f>
        <v/>
      </c>
      <c r="J676" s="36">
        <f>IF(D676="","",IFERROR(VLOOKUP(D676,'Settings'!$A$18:$B$48,2,FALSE),"Not in categories"))</f>
        <v/>
      </c>
    </row>
    <row r="677">
      <c r="A677" s="31" t="n"/>
      <c r="B677" s="32" t="n"/>
      <c r="C677" s="32" t="n"/>
      <c r="D677" s="33" t="n"/>
      <c r="E677" s="33" t="n"/>
      <c r="F677" s="33" t="n"/>
      <c r="G677" s="34" t="n"/>
      <c r="H677" s="35">
        <f>IF(A677="","",DATE(YEAR(A677),MONTH(A677),1))</f>
        <v/>
      </c>
      <c r="I677" s="35">
        <f>IF(A677="","",IF(G677="",H677,DATE(YEAR(G677),MONTH(G677),1)))</f>
        <v/>
      </c>
      <c r="J677" s="36">
        <f>IF(D677="","",IFERROR(VLOOKUP(D677,'Settings'!$A$18:$B$48,2,FALSE),"Not in categories"))</f>
        <v/>
      </c>
    </row>
    <row r="678">
      <c r="A678" s="31" t="n"/>
      <c r="B678" s="32" t="n"/>
      <c r="C678" s="32" t="n"/>
      <c r="D678" s="33" t="n"/>
      <c r="E678" s="33" t="n"/>
      <c r="F678" s="33" t="n"/>
      <c r="G678" s="34" t="n"/>
      <c r="H678" s="35">
        <f>IF(A678="","",DATE(YEAR(A678),MONTH(A678),1))</f>
        <v/>
      </c>
      <c r="I678" s="35">
        <f>IF(A678="","",IF(G678="",H678,DATE(YEAR(G678),MONTH(G678),1)))</f>
        <v/>
      </c>
      <c r="J678" s="36">
        <f>IF(D678="","",IFERROR(VLOOKUP(D678,'Settings'!$A$18:$B$48,2,FALSE),"Not in categories"))</f>
        <v/>
      </c>
    </row>
    <row r="679">
      <c r="A679" s="31" t="n"/>
      <c r="B679" s="32" t="n"/>
      <c r="C679" s="32" t="n"/>
      <c r="D679" s="33" t="n"/>
      <c r="E679" s="33" t="n"/>
      <c r="F679" s="33" t="n"/>
      <c r="G679" s="34" t="n"/>
      <c r="H679" s="35">
        <f>IF(A679="","",DATE(YEAR(A679),MONTH(A679),1))</f>
        <v/>
      </c>
      <c r="I679" s="35">
        <f>IF(A679="","",IF(G679="",H679,DATE(YEAR(G679),MONTH(G679),1)))</f>
        <v/>
      </c>
      <c r="J679" s="36">
        <f>IF(D679="","",IFERROR(VLOOKUP(D679,'Settings'!$A$18:$B$48,2,FALSE),"Not in categories"))</f>
        <v/>
      </c>
    </row>
    <row r="680">
      <c r="A680" s="31" t="n"/>
      <c r="B680" s="32" t="n"/>
      <c r="C680" s="32" t="n"/>
      <c r="D680" s="33" t="n"/>
      <c r="E680" s="33" t="n"/>
      <c r="F680" s="33" t="n"/>
      <c r="G680" s="34" t="n"/>
      <c r="H680" s="35">
        <f>IF(A680="","",DATE(YEAR(A680),MONTH(A680),1))</f>
        <v/>
      </c>
      <c r="I680" s="35">
        <f>IF(A680="","",IF(G680="",H680,DATE(YEAR(G680),MONTH(G680),1)))</f>
        <v/>
      </c>
      <c r="J680" s="36">
        <f>IF(D680="","",IFERROR(VLOOKUP(D680,'Settings'!$A$18:$B$48,2,FALSE),"Not in categories"))</f>
        <v/>
      </c>
    </row>
    <row r="681">
      <c r="A681" s="31" t="n"/>
      <c r="B681" s="32" t="n"/>
      <c r="C681" s="32" t="n"/>
      <c r="D681" s="33" t="n"/>
      <c r="E681" s="33" t="n"/>
      <c r="F681" s="33" t="n"/>
      <c r="G681" s="34" t="n"/>
      <c r="H681" s="35">
        <f>IF(A681="","",DATE(YEAR(A681),MONTH(A681),1))</f>
        <v/>
      </c>
      <c r="I681" s="35">
        <f>IF(A681="","",IF(G681="",H681,DATE(YEAR(G681),MONTH(G681),1)))</f>
        <v/>
      </c>
      <c r="J681" s="36">
        <f>IF(D681="","",IFERROR(VLOOKUP(D681,'Settings'!$A$18:$B$48,2,FALSE),"Not in categories"))</f>
        <v/>
      </c>
    </row>
    <row r="682">
      <c r="A682" s="31" t="n"/>
      <c r="B682" s="32" t="n"/>
      <c r="C682" s="32" t="n"/>
      <c r="D682" s="33" t="n"/>
      <c r="E682" s="33" t="n"/>
      <c r="F682" s="33" t="n"/>
      <c r="G682" s="34" t="n"/>
      <c r="H682" s="35">
        <f>IF(A682="","",DATE(YEAR(A682),MONTH(A682),1))</f>
        <v/>
      </c>
      <c r="I682" s="35">
        <f>IF(A682="","",IF(G682="",H682,DATE(YEAR(G682),MONTH(G682),1)))</f>
        <v/>
      </c>
      <c r="J682" s="36">
        <f>IF(D682="","",IFERROR(VLOOKUP(D682,'Settings'!$A$18:$B$48,2,FALSE),"Not in categories"))</f>
        <v/>
      </c>
    </row>
    <row r="683">
      <c r="A683" s="31" t="n"/>
      <c r="B683" s="32" t="n"/>
      <c r="C683" s="32" t="n"/>
      <c r="D683" s="33" t="n"/>
      <c r="E683" s="33" t="n"/>
      <c r="F683" s="33" t="n"/>
      <c r="G683" s="34" t="n"/>
      <c r="H683" s="35">
        <f>IF(A683="","",DATE(YEAR(A683),MONTH(A683),1))</f>
        <v/>
      </c>
      <c r="I683" s="35">
        <f>IF(A683="","",IF(G683="",H683,DATE(YEAR(G683),MONTH(G683),1)))</f>
        <v/>
      </c>
      <c r="J683" s="36">
        <f>IF(D683="","",IFERROR(VLOOKUP(D683,'Settings'!$A$18:$B$48,2,FALSE),"Not in categories"))</f>
        <v/>
      </c>
    </row>
    <row r="684">
      <c r="A684" s="31" t="n"/>
      <c r="B684" s="32" t="n"/>
      <c r="C684" s="32" t="n"/>
      <c r="D684" s="33" t="n"/>
      <c r="E684" s="33" t="n"/>
      <c r="F684" s="33" t="n"/>
      <c r="G684" s="34" t="n"/>
      <c r="H684" s="35">
        <f>IF(A684="","",DATE(YEAR(A684),MONTH(A684),1))</f>
        <v/>
      </c>
      <c r="I684" s="35">
        <f>IF(A684="","",IF(G684="",H684,DATE(YEAR(G684),MONTH(G684),1)))</f>
        <v/>
      </c>
      <c r="J684" s="36">
        <f>IF(D684="","",IFERROR(VLOOKUP(D684,'Settings'!$A$18:$B$48,2,FALSE),"Not in categories"))</f>
        <v/>
      </c>
    </row>
    <row r="685">
      <c r="A685" s="31" t="n"/>
      <c r="B685" s="32" t="n"/>
      <c r="C685" s="32" t="n"/>
      <c r="D685" s="33" t="n"/>
      <c r="E685" s="33" t="n"/>
      <c r="F685" s="33" t="n"/>
      <c r="G685" s="34" t="n"/>
      <c r="H685" s="35">
        <f>IF(A685="","",DATE(YEAR(A685),MONTH(A685),1))</f>
        <v/>
      </c>
      <c r="I685" s="35">
        <f>IF(A685="","",IF(G685="",H685,DATE(YEAR(G685),MONTH(G685),1)))</f>
        <v/>
      </c>
      <c r="J685" s="36">
        <f>IF(D685="","",IFERROR(VLOOKUP(D685,'Settings'!$A$18:$B$48,2,FALSE),"Not in categories"))</f>
        <v/>
      </c>
    </row>
    <row r="686">
      <c r="A686" s="31" t="n"/>
      <c r="B686" s="32" t="n"/>
      <c r="C686" s="32" t="n"/>
      <c r="D686" s="33" t="n"/>
      <c r="E686" s="33" t="n"/>
      <c r="F686" s="33" t="n"/>
      <c r="G686" s="34" t="n"/>
      <c r="H686" s="35">
        <f>IF(A686="","",DATE(YEAR(A686),MONTH(A686),1))</f>
        <v/>
      </c>
      <c r="I686" s="35">
        <f>IF(A686="","",IF(G686="",H686,DATE(YEAR(G686),MONTH(G686),1)))</f>
        <v/>
      </c>
      <c r="J686" s="36">
        <f>IF(D686="","",IFERROR(VLOOKUP(D686,'Settings'!$A$18:$B$48,2,FALSE),"Not in categories"))</f>
        <v/>
      </c>
    </row>
    <row r="687">
      <c r="A687" s="31" t="n"/>
      <c r="B687" s="32" t="n"/>
      <c r="C687" s="32" t="n"/>
      <c r="D687" s="33" t="n"/>
      <c r="E687" s="33" t="n"/>
      <c r="F687" s="33" t="n"/>
      <c r="G687" s="34" t="n"/>
      <c r="H687" s="35">
        <f>IF(A687="","",DATE(YEAR(A687),MONTH(A687),1))</f>
        <v/>
      </c>
      <c r="I687" s="35">
        <f>IF(A687="","",IF(G687="",H687,DATE(YEAR(G687),MONTH(G687),1)))</f>
        <v/>
      </c>
      <c r="J687" s="36">
        <f>IF(D687="","",IFERROR(VLOOKUP(D687,'Settings'!$A$18:$B$48,2,FALSE),"Not in categories"))</f>
        <v/>
      </c>
    </row>
    <row r="688">
      <c r="A688" s="31" t="n"/>
      <c r="B688" s="32" t="n"/>
      <c r="C688" s="32" t="n"/>
      <c r="D688" s="33" t="n"/>
      <c r="E688" s="33" t="n"/>
      <c r="F688" s="33" t="n"/>
      <c r="G688" s="34" t="n"/>
      <c r="H688" s="35">
        <f>IF(A688="","",DATE(YEAR(A688),MONTH(A688),1))</f>
        <v/>
      </c>
      <c r="I688" s="35">
        <f>IF(A688="","",IF(G688="",H688,DATE(YEAR(G688),MONTH(G688),1)))</f>
        <v/>
      </c>
      <c r="J688" s="36">
        <f>IF(D688="","",IFERROR(VLOOKUP(D688,'Settings'!$A$18:$B$48,2,FALSE),"Not in categories"))</f>
        <v/>
      </c>
    </row>
    <row r="689">
      <c r="A689" s="31" t="n"/>
      <c r="B689" s="32" t="n"/>
      <c r="C689" s="32" t="n"/>
      <c r="D689" s="33" t="n"/>
      <c r="E689" s="33" t="n"/>
      <c r="F689" s="33" t="n"/>
      <c r="G689" s="34" t="n"/>
      <c r="H689" s="35">
        <f>IF(A689="","",DATE(YEAR(A689),MONTH(A689),1))</f>
        <v/>
      </c>
      <c r="I689" s="35">
        <f>IF(A689="","",IF(G689="",H689,DATE(YEAR(G689),MONTH(G689),1)))</f>
        <v/>
      </c>
      <c r="J689" s="36">
        <f>IF(D689="","",IFERROR(VLOOKUP(D689,'Settings'!$A$18:$B$48,2,FALSE),"Not in categories"))</f>
        <v/>
      </c>
    </row>
    <row r="690">
      <c r="A690" s="31" t="n"/>
      <c r="B690" s="32" t="n"/>
      <c r="C690" s="32" t="n"/>
      <c r="D690" s="33" t="n"/>
      <c r="E690" s="33" t="n"/>
      <c r="F690" s="33" t="n"/>
      <c r="G690" s="34" t="n"/>
      <c r="H690" s="35">
        <f>IF(A690="","",DATE(YEAR(A690),MONTH(A690),1))</f>
        <v/>
      </c>
      <c r="I690" s="35">
        <f>IF(A690="","",IF(G690="",H690,DATE(YEAR(G690),MONTH(G690),1)))</f>
        <v/>
      </c>
      <c r="J690" s="36">
        <f>IF(D690="","",IFERROR(VLOOKUP(D690,'Settings'!$A$18:$B$48,2,FALSE),"Not in categories"))</f>
        <v/>
      </c>
    </row>
    <row r="691">
      <c r="A691" s="31" t="n"/>
      <c r="B691" s="32" t="n"/>
      <c r="C691" s="32" t="n"/>
      <c r="D691" s="33" t="n"/>
      <c r="E691" s="33" t="n"/>
      <c r="F691" s="33" t="n"/>
      <c r="G691" s="34" t="n"/>
      <c r="H691" s="35">
        <f>IF(A691="","",DATE(YEAR(A691),MONTH(A691),1))</f>
        <v/>
      </c>
      <c r="I691" s="35">
        <f>IF(A691="","",IF(G691="",H691,DATE(YEAR(G691),MONTH(G691),1)))</f>
        <v/>
      </c>
      <c r="J691" s="36">
        <f>IF(D691="","",IFERROR(VLOOKUP(D691,'Settings'!$A$18:$B$48,2,FALSE),"Not in categories"))</f>
        <v/>
      </c>
    </row>
    <row r="692">
      <c r="A692" s="31" t="n"/>
      <c r="B692" s="32" t="n"/>
      <c r="C692" s="32" t="n"/>
      <c r="D692" s="33" t="n"/>
      <c r="E692" s="33" t="n"/>
      <c r="F692" s="33" t="n"/>
      <c r="G692" s="34" t="n"/>
      <c r="H692" s="35">
        <f>IF(A692="","",DATE(YEAR(A692),MONTH(A692),1))</f>
        <v/>
      </c>
      <c r="I692" s="35">
        <f>IF(A692="","",IF(G692="",H692,DATE(YEAR(G692),MONTH(G692),1)))</f>
        <v/>
      </c>
      <c r="J692" s="36">
        <f>IF(D692="","",IFERROR(VLOOKUP(D692,'Settings'!$A$18:$B$48,2,FALSE),"Not in categories"))</f>
        <v/>
      </c>
    </row>
    <row r="693">
      <c r="A693" s="31" t="n"/>
      <c r="B693" s="32" t="n"/>
      <c r="C693" s="32" t="n"/>
      <c r="D693" s="33" t="n"/>
      <c r="E693" s="33" t="n"/>
      <c r="F693" s="33" t="n"/>
      <c r="G693" s="34" t="n"/>
      <c r="H693" s="35">
        <f>IF(A693="","",DATE(YEAR(A693),MONTH(A693),1))</f>
        <v/>
      </c>
      <c r="I693" s="35">
        <f>IF(A693="","",IF(G693="",H693,DATE(YEAR(G693),MONTH(G693),1)))</f>
        <v/>
      </c>
      <c r="J693" s="36">
        <f>IF(D693="","",IFERROR(VLOOKUP(D693,'Settings'!$A$18:$B$48,2,FALSE),"Not in categories"))</f>
        <v/>
      </c>
    </row>
    <row r="694">
      <c r="A694" s="31" t="n"/>
      <c r="B694" s="32" t="n"/>
      <c r="C694" s="32" t="n"/>
      <c r="D694" s="33" t="n"/>
      <c r="E694" s="33" t="n"/>
      <c r="F694" s="33" t="n"/>
      <c r="G694" s="34" t="n"/>
      <c r="H694" s="35">
        <f>IF(A694="","",DATE(YEAR(A694),MONTH(A694),1))</f>
        <v/>
      </c>
      <c r="I694" s="35">
        <f>IF(A694="","",IF(G694="",H694,DATE(YEAR(G694),MONTH(G694),1)))</f>
        <v/>
      </c>
      <c r="J694" s="36">
        <f>IF(D694="","",IFERROR(VLOOKUP(D694,'Settings'!$A$18:$B$48,2,FALSE),"Not in categories"))</f>
        <v/>
      </c>
    </row>
    <row r="695">
      <c r="A695" s="31" t="n"/>
      <c r="B695" s="32" t="n"/>
      <c r="C695" s="32" t="n"/>
      <c r="D695" s="33" t="n"/>
      <c r="E695" s="33" t="n"/>
      <c r="F695" s="33" t="n"/>
      <c r="G695" s="34" t="n"/>
      <c r="H695" s="35">
        <f>IF(A695="","",DATE(YEAR(A695),MONTH(A695),1))</f>
        <v/>
      </c>
      <c r="I695" s="35">
        <f>IF(A695="","",IF(G695="",H695,DATE(YEAR(G695),MONTH(G695),1)))</f>
        <v/>
      </c>
      <c r="J695" s="36">
        <f>IF(D695="","",IFERROR(VLOOKUP(D695,'Settings'!$A$18:$B$48,2,FALSE),"Not in categories"))</f>
        <v/>
      </c>
    </row>
    <row r="696">
      <c r="A696" s="31" t="n"/>
      <c r="B696" s="32" t="n"/>
      <c r="C696" s="32" t="n"/>
      <c r="D696" s="33" t="n"/>
      <c r="E696" s="33" t="n"/>
      <c r="F696" s="33" t="n"/>
      <c r="G696" s="34" t="n"/>
      <c r="H696" s="35">
        <f>IF(A696="","",DATE(YEAR(A696),MONTH(A696),1))</f>
        <v/>
      </c>
      <c r="I696" s="35">
        <f>IF(A696="","",IF(G696="",H696,DATE(YEAR(G696),MONTH(G696),1)))</f>
        <v/>
      </c>
      <c r="J696" s="36">
        <f>IF(D696="","",IFERROR(VLOOKUP(D696,'Settings'!$A$18:$B$48,2,FALSE),"Not in categories"))</f>
        <v/>
      </c>
    </row>
    <row r="697">
      <c r="A697" s="31" t="n"/>
      <c r="B697" s="32" t="n"/>
      <c r="C697" s="32" t="n"/>
      <c r="D697" s="33" t="n"/>
      <c r="E697" s="33" t="n"/>
      <c r="F697" s="33" t="n"/>
      <c r="G697" s="34" t="n"/>
      <c r="H697" s="35">
        <f>IF(A697="","",DATE(YEAR(A697),MONTH(A697),1))</f>
        <v/>
      </c>
      <c r="I697" s="35">
        <f>IF(A697="","",IF(G697="",H697,DATE(YEAR(G697),MONTH(G697),1)))</f>
        <v/>
      </c>
      <c r="J697" s="36">
        <f>IF(D697="","",IFERROR(VLOOKUP(D697,'Settings'!$A$18:$B$48,2,FALSE),"Not in categories"))</f>
        <v/>
      </c>
    </row>
    <row r="698">
      <c r="A698" s="31" t="n"/>
      <c r="B698" s="32" t="n"/>
      <c r="C698" s="32" t="n"/>
      <c r="D698" s="33" t="n"/>
      <c r="E698" s="33" t="n"/>
      <c r="F698" s="33" t="n"/>
      <c r="G698" s="34" t="n"/>
      <c r="H698" s="35">
        <f>IF(A698="","",DATE(YEAR(A698),MONTH(A698),1))</f>
        <v/>
      </c>
      <c r="I698" s="35">
        <f>IF(A698="","",IF(G698="",H698,DATE(YEAR(G698),MONTH(G698),1)))</f>
        <v/>
      </c>
      <c r="J698" s="36">
        <f>IF(D698="","",IFERROR(VLOOKUP(D698,'Settings'!$A$18:$B$48,2,FALSE),"Not in categories"))</f>
        <v/>
      </c>
    </row>
    <row r="699">
      <c r="A699" s="31" t="n"/>
      <c r="B699" s="32" t="n"/>
      <c r="C699" s="32" t="n"/>
      <c r="D699" s="33" t="n"/>
      <c r="E699" s="33" t="n"/>
      <c r="F699" s="33" t="n"/>
      <c r="G699" s="34" t="n"/>
      <c r="H699" s="35">
        <f>IF(A699="","",DATE(YEAR(A699),MONTH(A699),1))</f>
        <v/>
      </c>
      <c r="I699" s="35">
        <f>IF(A699="","",IF(G699="",H699,DATE(YEAR(G699),MONTH(G699),1)))</f>
        <v/>
      </c>
      <c r="J699" s="36">
        <f>IF(D699="","",IFERROR(VLOOKUP(D699,'Settings'!$A$18:$B$48,2,FALSE),"Not in categories"))</f>
        <v/>
      </c>
    </row>
    <row r="700">
      <c r="A700" s="31" t="n"/>
      <c r="B700" s="32" t="n"/>
      <c r="C700" s="32" t="n"/>
      <c r="D700" s="33" t="n"/>
      <c r="E700" s="33" t="n"/>
      <c r="F700" s="33" t="n"/>
      <c r="G700" s="34" t="n"/>
      <c r="H700" s="35">
        <f>IF(A700="","",DATE(YEAR(A700),MONTH(A700),1))</f>
        <v/>
      </c>
      <c r="I700" s="35">
        <f>IF(A700="","",IF(G700="",H700,DATE(YEAR(G700),MONTH(G700),1)))</f>
        <v/>
      </c>
      <c r="J700" s="36">
        <f>IF(D700="","",IFERROR(VLOOKUP(D700,'Settings'!$A$18:$B$48,2,FALSE),"Not in categories"))</f>
        <v/>
      </c>
    </row>
    <row r="701">
      <c r="A701" s="31" t="n"/>
      <c r="B701" s="32" t="n"/>
      <c r="C701" s="32" t="n"/>
      <c r="D701" s="33" t="n"/>
      <c r="E701" s="33" t="n"/>
      <c r="F701" s="33" t="n"/>
      <c r="G701" s="34" t="n"/>
      <c r="H701" s="35">
        <f>IF(A701="","",DATE(YEAR(A701),MONTH(A701),1))</f>
        <v/>
      </c>
      <c r="I701" s="35">
        <f>IF(A701="","",IF(G701="",H701,DATE(YEAR(G701),MONTH(G701),1)))</f>
        <v/>
      </c>
      <c r="J701" s="36">
        <f>IF(D701="","",IFERROR(VLOOKUP(D701,'Settings'!$A$18:$B$48,2,FALSE),"Not in categories"))</f>
        <v/>
      </c>
    </row>
    <row r="702">
      <c r="A702" s="31" t="n"/>
      <c r="B702" s="32" t="n"/>
      <c r="C702" s="32" t="n"/>
      <c r="D702" s="33" t="n"/>
      <c r="E702" s="33" t="n"/>
      <c r="F702" s="33" t="n"/>
      <c r="G702" s="34" t="n"/>
      <c r="H702" s="35">
        <f>IF(A702="","",DATE(YEAR(A702),MONTH(A702),1))</f>
        <v/>
      </c>
      <c r="I702" s="35">
        <f>IF(A702="","",IF(G702="",H702,DATE(YEAR(G702),MONTH(G702),1)))</f>
        <v/>
      </c>
      <c r="J702" s="36">
        <f>IF(D702="","",IFERROR(VLOOKUP(D702,'Settings'!$A$18:$B$48,2,FALSE),"Not in categories"))</f>
        <v/>
      </c>
    </row>
    <row r="703">
      <c r="A703" s="31" t="n"/>
      <c r="B703" s="32" t="n"/>
      <c r="C703" s="32" t="n"/>
      <c r="D703" s="33" t="n"/>
      <c r="E703" s="33" t="n"/>
      <c r="F703" s="33" t="n"/>
      <c r="G703" s="34" t="n"/>
      <c r="H703" s="35">
        <f>IF(A703="","",DATE(YEAR(A703),MONTH(A703),1))</f>
        <v/>
      </c>
      <c r="I703" s="35">
        <f>IF(A703="","",IF(G703="",H703,DATE(YEAR(G703),MONTH(G703),1)))</f>
        <v/>
      </c>
      <c r="J703" s="36">
        <f>IF(D703="","",IFERROR(VLOOKUP(D703,'Settings'!$A$18:$B$48,2,FALSE),"Not in categories"))</f>
        <v/>
      </c>
    </row>
    <row r="704">
      <c r="A704" s="31" t="n"/>
      <c r="B704" s="32" t="n"/>
      <c r="C704" s="32" t="n"/>
      <c r="D704" s="33" t="n"/>
      <c r="E704" s="33" t="n"/>
      <c r="F704" s="33" t="n"/>
      <c r="G704" s="34" t="n"/>
      <c r="H704" s="35">
        <f>IF(A704="","",DATE(YEAR(A704),MONTH(A704),1))</f>
        <v/>
      </c>
      <c r="I704" s="35">
        <f>IF(A704="","",IF(G704="",H704,DATE(YEAR(G704),MONTH(G704),1)))</f>
        <v/>
      </c>
      <c r="J704" s="36">
        <f>IF(D704="","",IFERROR(VLOOKUP(D704,'Settings'!$A$18:$B$48,2,FALSE),"Not in categories"))</f>
        <v/>
      </c>
    </row>
    <row r="705">
      <c r="A705" s="31" t="n"/>
      <c r="B705" s="32" t="n"/>
      <c r="C705" s="32" t="n"/>
      <c r="D705" s="33" t="n"/>
      <c r="E705" s="33" t="n"/>
      <c r="F705" s="33" t="n"/>
      <c r="G705" s="34" t="n"/>
      <c r="H705" s="35">
        <f>IF(A705="","",DATE(YEAR(A705),MONTH(A705),1))</f>
        <v/>
      </c>
      <c r="I705" s="35">
        <f>IF(A705="","",IF(G705="",H705,DATE(YEAR(G705),MONTH(G705),1)))</f>
        <v/>
      </c>
      <c r="J705" s="36">
        <f>IF(D705="","",IFERROR(VLOOKUP(D705,'Settings'!$A$18:$B$48,2,FALSE),"Not in categories"))</f>
        <v/>
      </c>
    </row>
    <row r="706">
      <c r="A706" s="31" t="n"/>
      <c r="B706" s="32" t="n"/>
      <c r="C706" s="32" t="n"/>
      <c r="D706" s="33" t="n"/>
      <c r="E706" s="33" t="n"/>
      <c r="F706" s="33" t="n"/>
      <c r="G706" s="34" t="n"/>
      <c r="H706" s="35">
        <f>IF(A706="","",DATE(YEAR(A706),MONTH(A706),1))</f>
        <v/>
      </c>
      <c r="I706" s="35">
        <f>IF(A706="","",IF(G706="",H706,DATE(YEAR(G706),MONTH(G706),1)))</f>
        <v/>
      </c>
      <c r="J706" s="36">
        <f>IF(D706="","",IFERROR(VLOOKUP(D706,'Settings'!$A$18:$B$48,2,FALSE),"Not in categories"))</f>
        <v/>
      </c>
    </row>
    <row r="707">
      <c r="A707" s="31" t="n"/>
      <c r="B707" s="32" t="n"/>
      <c r="C707" s="32" t="n"/>
      <c r="D707" s="33" t="n"/>
      <c r="E707" s="33" t="n"/>
      <c r="F707" s="33" t="n"/>
      <c r="G707" s="34" t="n"/>
      <c r="H707" s="35">
        <f>IF(A707="","",DATE(YEAR(A707),MONTH(A707),1))</f>
        <v/>
      </c>
      <c r="I707" s="35">
        <f>IF(A707="","",IF(G707="",H707,DATE(YEAR(G707),MONTH(G707),1)))</f>
        <v/>
      </c>
      <c r="J707" s="36">
        <f>IF(D707="","",IFERROR(VLOOKUP(D707,'Settings'!$A$18:$B$48,2,FALSE),"Not in categories"))</f>
        <v/>
      </c>
    </row>
    <row r="708">
      <c r="A708" s="31" t="n"/>
      <c r="B708" s="32" t="n"/>
      <c r="C708" s="32" t="n"/>
      <c r="D708" s="33" t="n"/>
      <c r="E708" s="33" t="n"/>
      <c r="F708" s="33" t="n"/>
      <c r="G708" s="34" t="n"/>
      <c r="H708" s="35">
        <f>IF(A708="","",DATE(YEAR(A708),MONTH(A708),1))</f>
        <v/>
      </c>
      <c r="I708" s="35">
        <f>IF(A708="","",IF(G708="",H708,DATE(YEAR(G708),MONTH(G708),1)))</f>
        <v/>
      </c>
      <c r="J708" s="36">
        <f>IF(D708="","",IFERROR(VLOOKUP(D708,'Settings'!$A$18:$B$48,2,FALSE),"Not in categories"))</f>
        <v/>
      </c>
    </row>
    <row r="709">
      <c r="A709" s="31" t="n"/>
      <c r="B709" s="32" t="n"/>
      <c r="C709" s="32" t="n"/>
      <c r="D709" s="33" t="n"/>
      <c r="E709" s="33" t="n"/>
      <c r="F709" s="33" t="n"/>
      <c r="G709" s="34" t="n"/>
      <c r="H709" s="35">
        <f>IF(A709="","",DATE(YEAR(A709),MONTH(A709),1))</f>
        <v/>
      </c>
      <c r="I709" s="35">
        <f>IF(A709="","",IF(G709="",H709,DATE(YEAR(G709),MONTH(G709),1)))</f>
        <v/>
      </c>
      <c r="J709" s="36">
        <f>IF(D709="","",IFERROR(VLOOKUP(D709,'Settings'!$A$18:$B$48,2,FALSE),"Not in categories"))</f>
        <v/>
      </c>
    </row>
    <row r="710">
      <c r="A710" s="31" t="n"/>
      <c r="B710" s="32" t="n"/>
      <c r="C710" s="32" t="n"/>
      <c r="D710" s="33" t="n"/>
      <c r="E710" s="33" t="n"/>
      <c r="F710" s="33" t="n"/>
      <c r="G710" s="34" t="n"/>
      <c r="H710" s="35">
        <f>IF(A710="","",DATE(YEAR(A710),MONTH(A710),1))</f>
        <v/>
      </c>
      <c r="I710" s="35">
        <f>IF(A710="","",IF(G710="",H710,DATE(YEAR(G710),MONTH(G710),1)))</f>
        <v/>
      </c>
      <c r="J710" s="36">
        <f>IF(D710="","",IFERROR(VLOOKUP(D710,'Settings'!$A$18:$B$48,2,FALSE),"Not in categories"))</f>
        <v/>
      </c>
    </row>
    <row r="711">
      <c r="A711" s="31" t="n"/>
      <c r="B711" s="32" t="n"/>
      <c r="C711" s="32" t="n"/>
      <c r="D711" s="33" t="n"/>
      <c r="E711" s="33" t="n"/>
      <c r="F711" s="33" t="n"/>
      <c r="G711" s="34" t="n"/>
      <c r="H711" s="35">
        <f>IF(A711="","",DATE(YEAR(A711),MONTH(A711),1))</f>
        <v/>
      </c>
      <c r="I711" s="35">
        <f>IF(A711="","",IF(G711="",H711,DATE(YEAR(G711),MONTH(G711),1)))</f>
        <v/>
      </c>
      <c r="J711" s="36">
        <f>IF(D711="","",IFERROR(VLOOKUP(D711,'Settings'!$A$18:$B$48,2,FALSE),"Not in categories"))</f>
        <v/>
      </c>
    </row>
    <row r="712">
      <c r="A712" s="31" t="n"/>
      <c r="B712" s="32" t="n"/>
      <c r="C712" s="32" t="n"/>
      <c r="D712" s="33" t="n"/>
      <c r="E712" s="33" t="n"/>
      <c r="F712" s="33" t="n"/>
      <c r="G712" s="34" t="n"/>
      <c r="H712" s="35">
        <f>IF(A712="","",DATE(YEAR(A712),MONTH(A712),1))</f>
        <v/>
      </c>
      <c r="I712" s="35">
        <f>IF(A712="","",IF(G712="",H712,DATE(YEAR(G712),MONTH(G712),1)))</f>
        <v/>
      </c>
      <c r="J712" s="36">
        <f>IF(D712="","",IFERROR(VLOOKUP(D712,'Settings'!$A$18:$B$48,2,FALSE),"Not in categories"))</f>
        <v/>
      </c>
    </row>
    <row r="713">
      <c r="A713" s="31" t="n"/>
      <c r="B713" s="32" t="n"/>
      <c r="C713" s="32" t="n"/>
      <c r="D713" s="33" t="n"/>
      <c r="E713" s="33" t="n"/>
      <c r="F713" s="33" t="n"/>
      <c r="G713" s="34" t="n"/>
      <c r="H713" s="35">
        <f>IF(A713="","",DATE(YEAR(A713),MONTH(A713),1))</f>
        <v/>
      </c>
      <c r="I713" s="35">
        <f>IF(A713="","",IF(G713="",H713,DATE(YEAR(G713),MONTH(G713),1)))</f>
        <v/>
      </c>
      <c r="J713" s="36">
        <f>IF(D713="","",IFERROR(VLOOKUP(D713,'Settings'!$A$18:$B$48,2,FALSE),"Not in categories"))</f>
        <v/>
      </c>
    </row>
    <row r="714">
      <c r="A714" s="31" t="n"/>
      <c r="B714" s="32" t="n"/>
      <c r="C714" s="32" t="n"/>
      <c r="D714" s="33" t="n"/>
      <c r="E714" s="33" t="n"/>
      <c r="F714" s="33" t="n"/>
      <c r="G714" s="34" t="n"/>
      <c r="H714" s="35">
        <f>IF(A714="","",DATE(YEAR(A714),MONTH(A714),1))</f>
        <v/>
      </c>
      <c r="I714" s="35">
        <f>IF(A714="","",IF(G714="",H714,DATE(YEAR(G714),MONTH(G714),1)))</f>
        <v/>
      </c>
      <c r="J714" s="36">
        <f>IF(D714="","",IFERROR(VLOOKUP(D714,'Settings'!$A$18:$B$48,2,FALSE),"Not in categories"))</f>
        <v/>
      </c>
    </row>
    <row r="715">
      <c r="A715" s="31" t="n"/>
      <c r="B715" s="32" t="n"/>
      <c r="C715" s="32" t="n"/>
      <c r="D715" s="33" t="n"/>
      <c r="E715" s="33" t="n"/>
      <c r="F715" s="33" t="n"/>
      <c r="G715" s="34" t="n"/>
      <c r="H715" s="35">
        <f>IF(A715="","",DATE(YEAR(A715),MONTH(A715),1))</f>
        <v/>
      </c>
      <c r="I715" s="35">
        <f>IF(A715="","",IF(G715="",H715,DATE(YEAR(G715),MONTH(G715),1)))</f>
        <v/>
      </c>
      <c r="J715" s="36">
        <f>IF(D715="","",IFERROR(VLOOKUP(D715,'Settings'!$A$18:$B$48,2,FALSE),"Not in categories"))</f>
        <v/>
      </c>
    </row>
    <row r="716">
      <c r="A716" s="31" t="n"/>
      <c r="B716" s="32" t="n"/>
      <c r="C716" s="32" t="n"/>
      <c r="D716" s="33" t="n"/>
      <c r="E716" s="33" t="n"/>
      <c r="F716" s="33" t="n"/>
      <c r="G716" s="34" t="n"/>
      <c r="H716" s="35">
        <f>IF(A716="","",DATE(YEAR(A716),MONTH(A716),1))</f>
        <v/>
      </c>
      <c r="I716" s="35">
        <f>IF(A716="","",IF(G716="",H716,DATE(YEAR(G716),MONTH(G716),1)))</f>
        <v/>
      </c>
      <c r="J716" s="36">
        <f>IF(D716="","",IFERROR(VLOOKUP(D716,'Settings'!$A$18:$B$48,2,FALSE),"Not in categories"))</f>
        <v/>
      </c>
    </row>
    <row r="717">
      <c r="A717" s="31" t="n"/>
      <c r="B717" s="32" t="n"/>
      <c r="C717" s="32" t="n"/>
      <c r="D717" s="33" t="n"/>
      <c r="E717" s="33" t="n"/>
      <c r="F717" s="33" t="n"/>
      <c r="G717" s="34" t="n"/>
      <c r="H717" s="35">
        <f>IF(A717="","",DATE(YEAR(A717),MONTH(A717),1))</f>
        <v/>
      </c>
      <c r="I717" s="35">
        <f>IF(A717="","",IF(G717="",H717,DATE(YEAR(G717),MONTH(G717),1)))</f>
        <v/>
      </c>
      <c r="J717" s="36">
        <f>IF(D717="","",IFERROR(VLOOKUP(D717,'Settings'!$A$18:$B$48,2,FALSE),"Not in categories"))</f>
        <v/>
      </c>
    </row>
    <row r="718">
      <c r="A718" s="31" t="n"/>
      <c r="B718" s="32" t="n"/>
      <c r="C718" s="32" t="n"/>
      <c r="D718" s="33" t="n"/>
      <c r="E718" s="33" t="n"/>
      <c r="F718" s="33" t="n"/>
      <c r="G718" s="34" t="n"/>
      <c r="H718" s="35">
        <f>IF(A718="","",DATE(YEAR(A718),MONTH(A718),1))</f>
        <v/>
      </c>
      <c r="I718" s="35">
        <f>IF(A718="","",IF(G718="",H718,DATE(YEAR(G718),MONTH(G718),1)))</f>
        <v/>
      </c>
      <c r="J718" s="36">
        <f>IF(D718="","",IFERROR(VLOOKUP(D718,'Settings'!$A$18:$B$48,2,FALSE),"Not in categories"))</f>
        <v/>
      </c>
    </row>
    <row r="719">
      <c r="A719" s="31" t="n"/>
      <c r="B719" s="32" t="n"/>
      <c r="C719" s="32" t="n"/>
      <c r="D719" s="33" t="n"/>
      <c r="E719" s="33" t="n"/>
      <c r="F719" s="33" t="n"/>
      <c r="G719" s="34" t="n"/>
      <c r="H719" s="35">
        <f>IF(A719="","",DATE(YEAR(A719),MONTH(A719),1))</f>
        <v/>
      </c>
      <c r="I719" s="35">
        <f>IF(A719="","",IF(G719="",H719,DATE(YEAR(G719),MONTH(G719),1)))</f>
        <v/>
      </c>
      <c r="J719" s="36">
        <f>IF(D719="","",IFERROR(VLOOKUP(D719,'Settings'!$A$18:$B$48,2,FALSE),"Not in categories"))</f>
        <v/>
      </c>
    </row>
    <row r="720">
      <c r="A720" s="31" t="n"/>
      <c r="B720" s="32" t="n"/>
      <c r="C720" s="32" t="n"/>
      <c r="D720" s="33" t="n"/>
      <c r="E720" s="33" t="n"/>
      <c r="F720" s="33" t="n"/>
      <c r="G720" s="34" t="n"/>
      <c r="H720" s="35">
        <f>IF(A720="","",DATE(YEAR(A720),MONTH(A720),1))</f>
        <v/>
      </c>
      <c r="I720" s="35">
        <f>IF(A720="","",IF(G720="",H720,DATE(YEAR(G720),MONTH(G720),1)))</f>
        <v/>
      </c>
      <c r="J720" s="36">
        <f>IF(D720="","",IFERROR(VLOOKUP(D720,'Settings'!$A$18:$B$48,2,FALSE),"Not in categories"))</f>
        <v/>
      </c>
    </row>
    <row r="721">
      <c r="A721" s="31" t="n"/>
      <c r="B721" s="32" t="n"/>
      <c r="C721" s="32" t="n"/>
      <c r="D721" s="33" t="n"/>
      <c r="E721" s="33" t="n"/>
      <c r="F721" s="33" t="n"/>
      <c r="G721" s="34" t="n"/>
      <c r="H721" s="35">
        <f>IF(A721="","",DATE(YEAR(A721),MONTH(A721),1))</f>
        <v/>
      </c>
      <c r="I721" s="35">
        <f>IF(A721="","",IF(G721="",H721,DATE(YEAR(G721),MONTH(G721),1)))</f>
        <v/>
      </c>
      <c r="J721" s="36">
        <f>IF(D721="","",IFERROR(VLOOKUP(D721,'Settings'!$A$18:$B$48,2,FALSE),"Not in categories"))</f>
        <v/>
      </c>
    </row>
    <row r="722">
      <c r="A722" s="31" t="n"/>
      <c r="B722" s="32" t="n"/>
      <c r="C722" s="32" t="n"/>
      <c r="D722" s="33" t="n"/>
      <c r="E722" s="33" t="n"/>
      <c r="F722" s="33" t="n"/>
      <c r="G722" s="34" t="n"/>
      <c r="H722" s="35">
        <f>IF(A722="","",DATE(YEAR(A722),MONTH(A722),1))</f>
        <v/>
      </c>
      <c r="I722" s="35">
        <f>IF(A722="","",IF(G722="",H722,DATE(YEAR(G722),MONTH(G722),1)))</f>
        <v/>
      </c>
      <c r="J722" s="36">
        <f>IF(D722="","",IFERROR(VLOOKUP(D722,'Settings'!$A$18:$B$48,2,FALSE),"Not in categories"))</f>
        <v/>
      </c>
    </row>
    <row r="723">
      <c r="A723" s="31" t="n"/>
      <c r="B723" s="32" t="n"/>
      <c r="C723" s="32" t="n"/>
      <c r="D723" s="33" t="n"/>
      <c r="E723" s="33" t="n"/>
      <c r="F723" s="33" t="n"/>
      <c r="G723" s="34" t="n"/>
      <c r="H723" s="35">
        <f>IF(A723="","",DATE(YEAR(A723),MONTH(A723),1))</f>
        <v/>
      </c>
      <c r="I723" s="35">
        <f>IF(A723="","",IF(G723="",H723,DATE(YEAR(G723),MONTH(G723),1)))</f>
        <v/>
      </c>
      <c r="J723" s="36">
        <f>IF(D723="","",IFERROR(VLOOKUP(D723,'Settings'!$A$18:$B$48,2,FALSE),"Not in categories"))</f>
        <v/>
      </c>
    </row>
    <row r="724">
      <c r="A724" s="31" t="n"/>
      <c r="B724" s="32" t="n"/>
      <c r="C724" s="32" t="n"/>
      <c r="D724" s="33" t="n"/>
      <c r="E724" s="33" t="n"/>
      <c r="F724" s="33" t="n"/>
      <c r="G724" s="34" t="n"/>
      <c r="H724" s="35">
        <f>IF(A724="","",DATE(YEAR(A724),MONTH(A724),1))</f>
        <v/>
      </c>
      <c r="I724" s="35">
        <f>IF(A724="","",IF(G724="",H724,DATE(YEAR(G724),MONTH(G724),1)))</f>
        <v/>
      </c>
      <c r="J724" s="36">
        <f>IF(D724="","",IFERROR(VLOOKUP(D724,'Settings'!$A$18:$B$48,2,FALSE),"Not in categories"))</f>
        <v/>
      </c>
    </row>
    <row r="725">
      <c r="A725" s="31" t="n"/>
      <c r="B725" s="32" t="n"/>
      <c r="C725" s="32" t="n"/>
      <c r="D725" s="33" t="n"/>
      <c r="E725" s="33" t="n"/>
      <c r="F725" s="33" t="n"/>
      <c r="G725" s="34" t="n"/>
      <c r="H725" s="35">
        <f>IF(A725="","",DATE(YEAR(A725),MONTH(A725),1))</f>
        <v/>
      </c>
      <c r="I725" s="35">
        <f>IF(A725="","",IF(G725="",H725,DATE(YEAR(G725),MONTH(G725),1)))</f>
        <v/>
      </c>
      <c r="J725" s="36">
        <f>IF(D725="","",IFERROR(VLOOKUP(D725,'Settings'!$A$18:$B$48,2,FALSE),"Not in categories"))</f>
        <v/>
      </c>
    </row>
    <row r="726">
      <c r="A726" s="31" t="n"/>
      <c r="B726" s="32" t="n"/>
      <c r="C726" s="32" t="n"/>
      <c r="D726" s="33" t="n"/>
      <c r="E726" s="33" t="n"/>
      <c r="F726" s="33" t="n"/>
      <c r="G726" s="34" t="n"/>
      <c r="H726" s="35">
        <f>IF(A726="","",DATE(YEAR(A726),MONTH(A726),1))</f>
        <v/>
      </c>
      <c r="I726" s="35">
        <f>IF(A726="","",IF(G726="",H726,DATE(YEAR(G726),MONTH(G726),1)))</f>
        <v/>
      </c>
      <c r="J726" s="36">
        <f>IF(D726="","",IFERROR(VLOOKUP(D726,'Settings'!$A$18:$B$48,2,FALSE),"Not in categories"))</f>
        <v/>
      </c>
    </row>
    <row r="727">
      <c r="A727" s="31" t="n"/>
      <c r="B727" s="32" t="n"/>
      <c r="C727" s="32" t="n"/>
      <c r="D727" s="33" t="n"/>
      <c r="E727" s="33" t="n"/>
      <c r="F727" s="33" t="n"/>
      <c r="G727" s="34" t="n"/>
      <c r="H727" s="35">
        <f>IF(A727="","",DATE(YEAR(A727),MONTH(A727),1))</f>
        <v/>
      </c>
      <c r="I727" s="35">
        <f>IF(A727="","",IF(G727="",H727,DATE(YEAR(G727),MONTH(G727),1)))</f>
        <v/>
      </c>
      <c r="J727" s="36">
        <f>IF(D727="","",IFERROR(VLOOKUP(D727,'Settings'!$A$18:$B$48,2,FALSE),"Not in categories"))</f>
        <v/>
      </c>
    </row>
    <row r="728">
      <c r="A728" s="31" t="n"/>
      <c r="B728" s="32" t="n"/>
      <c r="C728" s="32" t="n"/>
      <c r="D728" s="33" t="n"/>
      <c r="E728" s="33" t="n"/>
      <c r="F728" s="33" t="n"/>
      <c r="G728" s="34" t="n"/>
      <c r="H728" s="35">
        <f>IF(A728="","",DATE(YEAR(A728),MONTH(A728),1))</f>
        <v/>
      </c>
      <c r="I728" s="35">
        <f>IF(A728="","",IF(G728="",H728,DATE(YEAR(G728),MONTH(G728),1)))</f>
        <v/>
      </c>
      <c r="J728" s="36">
        <f>IF(D728="","",IFERROR(VLOOKUP(D728,'Settings'!$A$18:$B$48,2,FALSE),"Not in categories"))</f>
        <v/>
      </c>
    </row>
    <row r="729">
      <c r="A729" s="31" t="n"/>
      <c r="B729" s="32" t="n"/>
      <c r="C729" s="32" t="n"/>
      <c r="D729" s="33" t="n"/>
      <c r="E729" s="33" t="n"/>
      <c r="F729" s="33" t="n"/>
      <c r="G729" s="34" t="n"/>
      <c r="H729" s="35">
        <f>IF(A729="","",DATE(YEAR(A729),MONTH(A729),1))</f>
        <v/>
      </c>
      <c r="I729" s="35">
        <f>IF(A729="","",IF(G729="",H729,DATE(YEAR(G729),MONTH(G729),1)))</f>
        <v/>
      </c>
      <c r="J729" s="36">
        <f>IF(D729="","",IFERROR(VLOOKUP(D729,'Settings'!$A$18:$B$48,2,FALSE),"Not in categories"))</f>
        <v/>
      </c>
    </row>
    <row r="730">
      <c r="A730" s="31" t="n"/>
      <c r="B730" s="32" t="n"/>
      <c r="C730" s="32" t="n"/>
      <c r="D730" s="33" t="n"/>
      <c r="E730" s="33" t="n"/>
      <c r="F730" s="33" t="n"/>
      <c r="G730" s="34" t="n"/>
      <c r="H730" s="35">
        <f>IF(A730="","",DATE(YEAR(A730),MONTH(A730),1))</f>
        <v/>
      </c>
      <c r="I730" s="35">
        <f>IF(A730="","",IF(G730="",H730,DATE(YEAR(G730),MONTH(G730),1)))</f>
        <v/>
      </c>
      <c r="J730" s="36">
        <f>IF(D730="","",IFERROR(VLOOKUP(D730,'Settings'!$A$18:$B$48,2,FALSE),"Not in categories"))</f>
        <v/>
      </c>
    </row>
    <row r="731">
      <c r="A731" s="31" t="n"/>
      <c r="B731" s="32" t="n"/>
      <c r="C731" s="32" t="n"/>
      <c r="D731" s="33" t="n"/>
      <c r="E731" s="33" t="n"/>
      <c r="F731" s="33" t="n"/>
      <c r="G731" s="34" t="n"/>
      <c r="H731" s="35">
        <f>IF(A731="","",DATE(YEAR(A731),MONTH(A731),1))</f>
        <v/>
      </c>
      <c r="I731" s="35">
        <f>IF(A731="","",IF(G731="",H731,DATE(YEAR(G731),MONTH(G731),1)))</f>
        <v/>
      </c>
      <c r="J731" s="36">
        <f>IF(D731="","",IFERROR(VLOOKUP(D731,'Settings'!$A$18:$B$48,2,FALSE),"Not in categories"))</f>
        <v/>
      </c>
    </row>
    <row r="732">
      <c r="A732" s="31" t="n"/>
      <c r="B732" s="32" t="n"/>
      <c r="C732" s="32" t="n"/>
      <c r="D732" s="33" t="n"/>
      <c r="E732" s="33" t="n"/>
      <c r="F732" s="33" t="n"/>
      <c r="G732" s="34" t="n"/>
      <c r="H732" s="35">
        <f>IF(A732="","",DATE(YEAR(A732),MONTH(A732),1))</f>
        <v/>
      </c>
      <c r="I732" s="35">
        <f>IF(A732="","",IF(G732="",H732,DATE(YEAR(G732),MONTH(G732),1)))</f>
        <v/>
      </c>
      <c r="J732" s="36">
        <f>IF(D732="","",IFERROR(VLOOKUP(D732,'Settings'!$A$18:$B$48,2,FALSE),"Not in categories"))</f>
        <v/>
      </c>
    </row>
    <row r="733">
      <c r="A733" s="31" t="n"/>
      <c r="B733" s="32" t="n"/>
      <c r="C733" s="32" t="n"/>
      <c r="D733" s="33" t="n"/>
      <c r="E733" s="33" t="n"/>
      <c r="F733" s="33" t="n"/>
      <c r="G733" s="34" t="n"/>
      <c r="H733" s="35">
        <f>IF(A733="","",DATE(YEAR(A733),MONTH(A733),1))</f>
        <v/>
      </c>
      <c r="I733" s="35">
        <f>IF(A733="","",IF(G733="",H733,DATE(YEAR(G733),MONTH(G733),1)))</f>
        <v/>
      </c>
      <c r="J733" s="36">
        <f>IF(D733="","",IFERROR(VLOOKUP(D733,'Settings'!$A$18:$B$48,2,FALSE),"Not in categories"))</f>
        <v/>
      </c>
    </row>
    <row r="734">
      <c r="A734" s="31" t="n"/>
      <c r="B734" s="32" t="n"/>
      <c r="C734" s="32" t="n"/>
      <c r="D734" s="33" t="n"/>
      <c r="E734" s="33" t="n"/>
      <c r="F734" s="33" t="n"/>
      <c r="G734" s="34" t="n"/>
      <c r="H734" s="35">
        <f>IF(A734="","",DATE(YEAR(A734),MONTH(A734),1))</f>
        <v/>
      </c>
      <c r="I734" s="35">
        <f>IF(A734="","",IF(G734="",H734,DATE(YEAR(G734),MONTH(G734),1)))</f>
        <v/>
      </c>
      <c r="J734" s="36">
        <f>IF(D734="","",IFERROR(VLOOKUP(D734,'Settings'!$A$18:$B$48,2,FALSE),"Not in categories"))</f>
        <v/>
      </c>
    </row>
    <row r="735">
      <c r="A735" s="31" t="n"/>
      <c r="B735" s="32" t="n"/>
      <c r="C735" s="32" t="n"/>
      <c r="D735" s="33" t="n"/>
      <c r="E735" s="33" t="n"/>
      <c r="F735" s="33" t="n"/>
      <c r="G735" s="34" t="n"/>
      <c r="H735" s="35">
        <f>IF(A735="","",DATE(YEAR(A735),MONTH(A735),1))</f>
        <v/>
      </c>
      <c r="I735" s="35">
        <f>IF(A735="","",IF(G735="",H735,DATE(YEAR(G735),MONTH(G735),1)))</f>
        <v/>
      </c>
      <c r="J735" s="36">
        <f>IF(D735="","",IFERROR(VLOOKUP(D735,'Settings'!$A$18:$B$48,2,FALSE),"Not in categories"))</f>
        <v/>
      </c>
    </row>
    <row r="736">
      <c r="A736" s="31" t="n"/>
      <c r="B736" s="32" t="n"/>
      <c r="C736" s="32" t="n"/>
      <c r="D736" s="33" t="n"/>
      <c r="E736" s="33" t="n"/>
      <c r="F736" s="33" t="n"/>
      <c r="G736" s="34" t="n"/>
      <c r="H736" s="35">
        <f>IF(A736="","",DATE(YEAR(A736),MONTH(A736),1))</f>
        <v/>
      </c>
      <c r="I736" s="35">
        <f>IF(A736="","",IF(G736="",H736,DATE(YEAR(G736),MONTH(G736),1)))</f>
        <v/>
      </c>
      <c r="J736" s="36">
        <f>IF(D736="","",IFERROR(VLOOKUP(D736,'Settings'!$A$18:$B$48,2,FALSE),"Not in categories"))</f>
        <v/>
      </c>
    </row>
    <row r="737">
      <c r="A737" s="31" t="n"/>
      <c r="B737" s="32" t="n"/>
      <c r="C737" s="32" t="n"/>
      <c r="D737" s="33" t="n"/>
      <c r="E737" s="33" t="n"/>
      <c r="F737" s="33" t="n"/>
      <c r="G737" s="34" t="n"/>
      <c r="H737" s="35">
        <f>IF(A737="","",DATE(YEAR(A737),MONTH(A737),1))</f>
        <v/>
      </c>
      <c r="I737" s="35">
        <f>IF(A737="","",IF(G737="",H737,DATE(YEAR(G737),MONTH(G737),1)))</f>
        <v/>
      </c>
      <c r="J737" s="36">
        <f>IF(D737="","",IFERROR(VLOOKUP(D737,'Settings'!$A$18:$B$48,2,FALSE),"Not in categories"))</f>
        <v/>
      </c>
    </row>
    <row r="738">
      <c r="A738" s="31" t="n"/>
      <c r="B738" s="32" t="n"/>
      <c r="C738" s="32" t="n"/>
      <c r="D738" s="33" t="n"/>
      <c r="E738" s="33" t="n"/>
      <c r="F738" s="33" t="n"/>
      <c r="G738" s="34" t="n"/>
      <c r="H738" s="35">
        <f>IF(A738="","",DATE(YEAR(A738),MONTH(A738),1))</f>
        <v/>
      </c>
      <c r="I738" s="35">
        <f>IF(A738="","",IF(G738="",H738,DATE(YEAR(G738),MONTH(G738),1)))</f>
        <v/>
      </c>
      <c r="J738" s="36">
        <f>IF(D738="","",IFERROR(VLOOKUP(D738,'Settings'!$A$18:$B$48,2,FALSE),"Not in categories"))</f>
        <v/>
      </c>
    </row>
    <row r="739">
      <c r="A739" s="31" t="n"/>
      <c r="B739" s="32" t="n"/>
      <c r="C739" s="32" t="n"/>
      <c r="D739" s="33" t="n"/>
      <c r="E739" s="33" t="n"/>
      <c r="F739" s="33" t="n"/>
      <c r="G739" s="34" t="n"/>
      <c r="H739" s="35">
        <f>IF(A739="","",DATE(YEAR(A739),MONTH(A739),1))</f>
        <v/>
      </c>
      <c r="I739" s="35">
        <f>IF(A739="","",IF(G739="",H739,DATE(YEAR(G739),MONTH(G739),1)))</f>
        <v/>
      </c>
      <c r="J739" s="36">
        <f>IF(D739="","",IFERROR(VLOOKUP(D739,'Settings'!$A$18:$B$48,2,FALSE),"Not in categories"))</f>
        <v/>
      </c>
    </row>
    <row r="740">
      <c r="A740" s="31" t="n"/>
      <c r="B740" s="32" t="n"/>
      <c r="C740" s="32" t="n"/>
      <c r="D740" s="33" t="n"/>
      <c r="E740" s="33" t="n"/>
      <c r="F740" s="33" t="n"/>
      <c r="G740" s="34" t="n"/>
      <c r="H740" s="35">
        <f>IF(A740="","",DATE(YEAR(A740),MONTH(A740),1))</f>
        <v/>
      </c>
      <c r="I740" s="35">
        <f>IF(A740="","",IF(G740="",H740,DATE(YEAR(G740),MONTH(G740),1)))</f>
        <v/>
      </c>
      <c r="J740" s="36">
        <f>IF(D740="","",IFERROR(VLOOKUP(D740,'Settings'!$A$18:$B$48,2,FALSE),"Not in categories"))</f>
        <v/>
      </c>
    </row>
    <row r="741">
      <c r="A741" s="31" t="n"/>
      <c r="B741" s="32" t="n"/>
      <c r="C741" s="32" t="n"/>
      <c r="D741" s="33" t="n"/>
      <c r="E741" s="33" t="n"/>
      <c r="F741" s="33" t="n"/>
      <c r="G741" s="34" t="n"/>
      <c r="H741" s="35">
        <f>IF(A741="","",DATE(YEAR(A741),MONTH(A741),1))</f>
        <v/>
      </c>
      <c r="I741" s="35">
        <f>IF(A741="","",IF(G741="",H741,DATE(YEAR(G741),MONTH(G741),1)))</f>
        <v/>
      </c>
      <c r="J741" s="36">
        <f>IF(D741="","",IFERROR(VLOOKUP(D741,'Settings'!$A$18:$B$48,2,FALSE),"Not in categories"))</f>
        <v/>
      </c>
    </row>
    <row r="742">
      <c r="A742" s="31" t="n"/>
      <c r="B742" s="32" t="n"/>
      <c r="C742" s="32" t="n"/>
      <c r="D742" s="33" t="n"/>
      <c r="E742" s="33" t="n"/>
      <c r="F742" s="33" t="n"/>
      <c r="G742" s="34" t="n"/>
      <c r="H742" s="35">
        <f>IF(A742="","",DATE(YEAR(A742),MONTH(A742),1))</f>
        <v/>
      </c>
      <c r="I742" s="35">
        <f>IF(A742="","",IF(G742="",H742,DATE(YEAR(G742),MONTH(G742),1)))</f>
        <v/>
      </c>
      <c r="J742" s="36">
        <f>IF(D742="","",IFERROR(VLOOKUP(D742,'Settings'!$A$18:$B$48,2,FALSE),"Not in categories"))</f>
        <v/>
      </c>
    </row>
    <row r="743">
      <c r="A743" s="31" t="n"/>
      <c r="B743" s="32" t="n"/>
      <c r="C743" s="32" t="n"/>
      <c r="D743" s="33" t="n"/>
      <c r="E743" s="33" t="n"/>
      <c r="F743" s="33" t="n"/>
      <c r="G743" s="34" t="n"/>
      <c r="H743" s="35">
        <f>IF(A743="","",DATE(YEAR(A743),MONTH(A743),1))</f>
        <v/>
      </c>
      <c r="I743" s="35">
        <f>IF(A743="","",IF(G743="",H743,DATE(YEAR(G743),MONTH(G743),1)))</f>
        <v/>
      </c>
      <c r="J743" s="36">
        <f>IF(D743="","",IFERROR(VLOOKUP(D743,'Settings'!$A$18:$B$48,2,FALSE),"Not in categories"))</f>
        <v/>
      </c>
    </row>
    <row r="744">
      <c r="A744" s="31" t="n"/>
      <c r="B744" s="32" t="n"/>
      <c r="C744" s="32" t="n"/>
      <c r="D744" s="33" t="n"/>
      <c r="E744" s="33" t="n"/>
      <c r="F744" s="33" t="n"/>
      <c r="G744" s="34" t="n"/>
      <c r="H744" s="35">
        <f>IF(A744="","",DATE(YEAR(A744),MONTH(A744),1))</f>
        <v/>
      </c>
      <c r="I744" s="35">
        <f>IF(A744="","",IF(G744="",H744,DATE(YEAR(G744),MONTH(G744),1)))</f>
        <v/>
      </c>
      <c r="J744" s="36">
        <f>IF(D744="","",IFERROR(VLOOKUP(D744,'Settings'!$A$18:$B$48,2,FALSE),"Not in categories"))</f>
        <v/>
      </c>
    </row>
    <row r="745">
      <c r="A745" s="31" t="n"/>
      <c r="B745" s="32" t="n"/>
      <c r="C745" s="32" t="n"/>
      <c r="D745" s="33" t="n"/>
      <c r="E745" s="33" t="n"/>
      <c r="F745" s="33" t="n"/>
      <c r="G745" s="34" t="n"/>
      <c r="H745" s="35">
        <f>IF(A745="","",DATE(YEAR(A745),MONTH(A745),1))</f>
        <v/>
      </c>
      <c r="I745" s="35">
        <f>IF(A745="","",IF(G745="",H745,DATE(YEAR(G745),MONTH(G745),1)))</f>
        <v/>
      </c>
      <c r="J745" s="36">
        <f>IF(D745="","",IFERROR(VLOOKUP(D745,'Settings'!$A$18:$B$48,2,FALSE),"Not in categories"))</f>
        <v/>
      </c>
    </row>
    <row r="746">
      <c r="A746" s="31" t="n"/>
      <c r="B746" s="32" t="n"/>
      <c r="C746" s="32" t="n"/>
      <c r="D746" s="33" t="n"/>
      <c r="E746" s="33" t="n"/>
      <c r="F746" s="33" t="n"/>
      <c r="G746" s="34" t="n"/>
      <c r="H746" s="35">
        <f>IF(A746="","",DATE(YEAR(A746),MONTH(A746),1))</f>
        <v/>
      </c>
      <c r="I746" s="35">
        <f>IF(A746="","",IF(G746="",H746,DATE(YEAR(G746),MONTH(G746),1)))</f>
        <v/>
      </c>
      <c r="J746" s="36">
        <f>IF(D746="","",IFERROR(VLOOKUP(D746,'Settings'!$A$18:$B$48,2,FALSE),"Not in categories"))</f>
        <v/>
      </c>
    </row>
    <row r="747">
      <c r="A747" s="31" t="n"/>
      <c r="B747" s="32" t="n"/>
      <c r="C747" s="32" t="n"/>
      <c r="D747" s="33" t="n"/>
      <c r="E747" s="33" t="n"/>
      <c r="F747" s="33" t="n"/>
      <c r="G747" s="34" t="n"/>
      <c r="H747" s="35">
        <f>IF(A747="","",DATE(YEAR(A747),MONTH(A747),1))</f>
        <v/>
      </c>
      <c r="I747" s="35">
        <f>IF(A747="","",IF(G747="",H747,DATE(YEAR(G747),MONTH(G747),1)))</f>
        <v/>
      </c>
      <c r="J747" s="36">
        <f>IF(D747="","",IFERROR(VLOOKUP(D747,'Settings'!$A$18:$B$48,2,FALSE),"Not in categories"))</f>
        <v/>
      </c>
    </row>
    <row r="748">
      <c r="A748" s="31" t="n"/>
      <c r="B748" s="32" t="n"/>
      <c r="C748" s="32" t="n"/>
      <c r="D748" s="33" t="n"/>
      <c r="E748" s="33" t="n"/>
      <c r="F748" s="33" t="n"/>
      <c r="G748" s="34" t="n"/>
      <c r="H748" s="35">
        <f>IF(A748="","",DATE(YEAR(A748),MONTH(A748),1))</f>
        <v/>
      </c>
      <c r="I748" s="35">
        <f>IF(A748="","",IF(G748="",H748,DATE(YEAR(G748),MONTH(G748),1)))</f>
        <v/>
      </c>
      <c r="J748" s="36">
        <f>IF(D748="","",IFERROR(VLOOKUP(D748,'Settings'!$A$18:$B$48,2,FALSE),"Not in categories"))</f>
        <v/>
      </c>
    </row>
    <row r="749">
      <c r="A749" s="31" t="n"/>
      <c r="B749" s="32" t="n"/>
      <c r="C749" s="32" t="n"/>
      <c r="D749" s="33" t="n"/>
      <c r="E749" s="33" t="n"/>
      <c r="F749" s="33" t="n"/>
      <c r="G749" s="34" t="n"/>
      <c r="H749" s="35">
        <f>IF(A749="","",DATE(YEAR(A749),MONTH(A749),1))</f>
        <v/>
      </c>
      <c r="I749" s="35">
        <f>IF(A749="","",IF(G749="",H749,DATE(YEAR(G749),MONTH(G749),1)))</f>
        <v/>
      </c>
      <c r="J749" s="36">
        <f>IF(D749="","",IFERROR(VLOOKUP(D749,'Settings'!$A$18:$B$48,2,FALSE),"Not in categories"))</f>
        <v/>
      </c>
    </row>
    <row r="750">
      <c r="A750" s="31" t="n"/>
      <c r="B750" s="32" t="n"/>
      <c r="C750" s="32" t="n"/>
      <c r="D750" s="33" t="n"/>
      <c r="E750" s="33" t="n"/>
      <c r="F750" s="33" t="n"/>
      <c r="G750" s="34" t="n"/>
      <c r="H750" s="35">
        <f>IF(A750="","",DATE(YEAR(A750),MONTH(A750),1))</f>
        <v/>
      </c>
      <c r="I750" s="35">
        <f>IF(A750="","",IF(G750="",H750,DATE(YEAR(G750),MONTH(G750),1)))</f>
        <v/>
      </c>
      <c r="J750" s="36">
        <f>IF(D750="","",IFERROR(VLOOKUP(D750,'Settings'!$A$18:$B$48,2,FALSE),"Not in categories"))</f>
        <v/>
      </c>
    </row>
    <row r="751">
      <c r="A751" s="31" t="n"/>
      <c r="B751" s="32" t="n"/>
      <c r="C751" s="32" t="n"/>
      <c r="D751" s="33" t="n"/>
      <c r="E751" s="33" t="n"/>
      <c r="F751" s="33" t="n"/>
      <c r="G751" s="34" t="n"/>
      <c r="H751" s="35">
        <f>IF(A751="","",DATE(YEAR(A751),MONTH(A751),1))</f>
        <v/>
      </c>
      <c r="I751" s="35">
        <f>IF(A751="","",IF(G751="",H751,DATE(YEAR(G751),MONTH(G751),1)))</f>
        <v/>
      </c>
      <c r="J751" s="36">
        <f>IF(D751="","",IFERROR(VLOOKUP(D751,'Settings'!$A$18:$B$48,2,FALSE),"Not in categories"))</f>
        <v/>
      </c>
    </row>
    <row r="752">
      <c r="A752" s="31" t="n"/>
      <c r="B752" s="32" t="n"/>
      <c r="C752" s="32" t="n"/>
      <c r="D752" s="33" t="n"/>
      <c r="E752" s="33" t="n"/>
      <c r="F752" s="33" t="n"/>
      <c r="G752" s="34" t="n"/>
      <c r="H752" s="35">
        <f>IF(A752="","",DATE(YEAR(A752),MONTH(A752),1))</f>
        <v/>
      </c>
      <c r="I752" s="35">
        <f>IF(A752="","",IF(G752="",H752,DATE(YEAR(G752),MONTH(G752),1)))</f>
        <v/>
      </c>
      <c r="J752" s="36">
        <f>IF(D752="","",IFERROR(VLOOKUP(D752,'Settings'!$A$18:$B$48,2,FALSE),"Not in categories"))</f>
        <v/>
      </c>
    </row>
    <row r="753">
      <c r="A753" s="31" t="n"/>
      <c r="B753" s="32" t="n"/>
      <c r="C753" s="32" t="n"/>
      <c r="D753" s="33" t="n"/>
      <c r="E753" s="33" t="n"/>
      <c r="F753" s="33" t="n"/>
      <c r="G753" s="34" t="n"/>
      <c r="H753" s="35">
        <f>IF(A753="","",DATE(YEAR(A753),MONTH(A753),1))</f>
        <v/>
      </c>
      <c r="I753" s="35">
        <f>IF(A753="","",IF(G753="",H753,DATE(YEAR(G753),MONTH(G753),1)))</f>
        <v/>
      </c>
      <c r="J753" s="36">
        <f>IF(D753="","",IFERROR(VLOOKUP(D753,'Settings'!$A$18:$B$48,2,FALSE),"Not in categories"))</f>
        <v/>
      </c>
    </row>
    <row r="754">
      <c r="A754" s="31" t="n"/>
      <c r="B754" s="32" t="n"/>
      <c r="C754" s="32" t="n"/>
      <c r="D754" s="33" t="n"/>
      <c r="E754" s="33" t="n"/>
      <c r="F754" s="33" t="n"/>
      <c r="G754" s="34" t="n"/>
      <c r="H754" s="35">
        <f>IF(A754="","",DATE(YEAR(A754),MONTH(A754),1))</f>
        <v/>
      </c>
      <c r="I754" s="35">
        <f>IF(A754="","",IF(G754="",H754,DATE(YEAR(G754),MONTH(G754),1)))</f>
        <v/>
      </c>
      <c r="J754" s="36">
        <f>IF(D754="","",IFERROR(VLOOKUP(D754,'Settings'!$A$18:$B$48,2,FALSE),"Not in categories"))</f>
        <v/>
      </c>
    </row>
    <row r="755">
      <c r="A755" s="31" t="n"/>
      <c r="B755" s="32" t="n"/>
      <c r="C755" s="32" t="n"/>
      <c r="D755" s="33" t="n"/>
      <c r="E755" s="33" t="n"/>
      <c r="F755" s="33" t="n"/>
      <c r="G755" s="34" t="n"/>
      <c r="H755" s="35">
        <f>IF(A755="","",DATE(YEAR(A755),MONTH(A755),1))</f>
        <v/>
      </c>
      <c r="I755" s="35">
        <f>IF(A755="","",IF(G755="",H755,DATE(YEAR(G755),MONTH(G755),1)))</f>
        <v/>
      </c>
      <c r="J755" s="36">
        <f>IF(D755="","",IFERROR(VLOOKUP(D755,'Settings'!$A$18:$B$48,2,FALSE),"Not in categories"))</f>
        <v/>
      </c>
    </row>
    <row r="756">
      <c r="A756" s="31" t="n"/>
      <c r="B756" s="32" t="n"/>
      <c r="C756" s="32" t="n"/>
      <c r="D756" s="33" t="n"/>
      <c r="E756" s="33" t="n"/>
      <c r="F756" s="33" t="n"/>
      <c r="G756" s="34" t="n"/>
      <c r="H756" s="35">
        <f>IF(A756="","",DATE(YEAR(A756),MONTH(A756),1))</f>
        <v/>
      </c>
      <c r="I756" s="35">
        <f>IF(A756="","",IF(G756="",H756,DATE(YEAR(G756),MONTH(G756),1)))</f>
        <v/>
      </c>
      <c r="J756" s="36">
        <f>IF(D756="","",IFERROR(VLOOKUP(D756,'Settings'!$A$18:$B$48,2,FALSE),"Not in categories"))</f>
        <v/>
      </c>
    </row>
    <row r="757">
      <c r="A757" s="31" t="n"/>
      <c r="B757" s="32" t="n"/>
      <c r="C757" s="32" t="n"/>
      <c r="D757" s="33" t="n"/>
      <c r="E757" s="33" t="n"/>
      <c r="F757" s="33" t="n"/>
      <c r="G757" s="34" t="n"/>
      <c r="H757" s="35">
        <f>IF(A757="","",DATE(YEAR(A757),MONTH(A757),1))</f>
        <v/>
      </c>
      <c r="I757" s="35">
        <f>IF(A757="","",IF(G757="",H757,DATE(YEAR(G757),MONTH(G757),1)))</f>
        <v/>
      </c>
      <c r="J757" s="36">
        <f>IF(D757="","",IFERROR(VLOOKUP(D757,'Settings'!$A$18:$B$48,2,FALSE),"Not in categories"))</f>
        <v/>
      </c>
    </row>
    <row r="758">
      <c r="A758" s="31" t="n"/>
      <c r="B758" s="32" t="n"/>
      <c r="C758" s="32" t="n"/>
      <c r="D758" s="33" t="n"/>
      <c r="E758" s="33" t="n"/>
      <c r="F758" s="33" t="n"/>
      <c r="G758" s="34" t="n"/>
      <c r="H758" s="35">
        <f>IF(A758="","",DATE(YEAR(A758),MONTH(A758),1))</f>
        <v/>
      </c>
      <c r="I758" s="35">
        <f>IF(A758="","",IF(G758="",H758,DATE(YEAR(G758),MONTH(G758),1)))</f>
        <v/>
      </c>
      <c r="J758" s="36">
        <f>IF(D758="","",IFERROR(VLOOKUP(D758,'Settings'!$A$18:$B$48,2,FALSE),"Not in categories"))</f>
        <v/>
      </c>
    </row>
    <row r="759">
      <c r="A759" s="31" t="n"/>
      <c r="B759" s="32" t="n"/>
      <c r="C759" s="32" t="n"/>
      <c r="D759" s="33" t="n"/>
      <c r="E759" s="33" t="n"/>
      <c r="F759" s="33" t="n"/>
      <c r="G759" s="34" t="n"/>
      <c r="H759" s="35">
        <f>IF(A759="","",DATE(YEAR(A759),MONTH(A759),1))</f>
        <v/>
      </c>
      <c r="I759" s="35">
        <f>IF(A759="","",IF(G759="",H759,DATE(YEAR(G759),MONTH(G759),1)))</f>
        <v/>
      </c>
      <c r="J759" s="36">
        <f>IF(D759="","",IFERROR(VLOOKUP(D759,'Settings'!$A$18:$B$48,2,FALSE),"Not in categories"))</f>
        <v/>
      </c>
    </row>
    <row r="760">
      <c r="A760" s="31" t="n"/>
      <c r="B760" s="32" t="n"/>
      <c r="C760" s="32" t="n"/>
      <c r="D760" s="33" t="n"/>
      <c r="E760" s="33" t="n"/>
      <c r="F760" s="33" t="n"/>
      <c r="G760" s="34" t="n"/>
      <c r="H760" s="35">
        <f>IF(A760="","",DATE(YEAR(A760),MONTH(A760),1))</f>
        <v/>
      </c>
      <c r="I760" s="35">
        <f>IF(A760="","",IF(G760="",H760,DATE(YEAR(G760),MONTH(G760),1)))</f>
        <v/>
      </c>
      <c r="J760" s="36">
        <f>IF(D760="","",IFERROR(VLOOKUP(D760,'Settings'!$A$18:$B$48,2,FALSE),"Not in categories"))</f>
        <v/>
      </c>
    </row>
    <row r="761">
      <c r="A761" s="31" t="n"/>
      <c r="B761" s="32" t="n"/>
      <c r="C761" s="32" t="n"/>
      <c r="D761" s="33" t="n"/>
      <c r="E761" s="33" t="n"/>
      <c r="F761" s="33" t="n"/>
      <c r="G761" s="34" t="n"/>
      <c r="H761" s="35">
        <f>IF(A761="","",DATE(YEAR(A761),MONTH(A761),1))</f>
        <v/>
      </c>
      <c r="I761" s="35">
        <f>IF(A761="","",IF(G761="",H761,DATE(YEAR(G761),MONTH(G761),1)))</f>
        <v/>
      </c>
      <c r="J761" s="36">
        <f>IF(D761="","",IFERROR(VLOOKUP(D761,'Settings'!$A$18:$B$48,2,FALSE),"Not in categories"))</f>
        <v/>
      </c>
    </row>
    <row r="762">
      <c r="A762" s="31" t="n"/>
      <c r="B762" s="32" t="n"/>
      <c r="C762" s="32" t="n"/>
      <c r="D762" s="33" t="n"/>
      <c r="E762" s="33" t="n"/>
      <c r="F762" s="33" t="n"/>
      <c r="G762" s="34" t="n"/>
      <c r="H762" s="35">
        <f>IF(A762="","",DATE(YEAR(A762),MONTH(A762),1))</f>
        <v/>
      </c>
      <c r="I762" s="35">
        <f>IF(A762="","",IF(G762="",H762,DATE(YEAR(G762),MONTH(G762),1)))</f>
        <v/>
      </c>
      <c r="J762" s="36">
        <f>IF(D762="","",IFERROR(VLOOKUP(D762,'Settings'!$A$18:$B$48,2,FALSE),"Not in categories"))</f>
        <v/>
      </c>
    </row>
    <row r="763">
      <c r="A763" s="31" t="n"/>
      <c r="B763" s="32" t="n"/>
      <c r="C763" s="32" t="n"/>
      <c r="D763" s="33" t="n"/>
      <c r="E763" s="33" t="n"/>
      <c r="F763" s="33" t="n"/>
      <c r="G763" s="34" t="n"/>
      <c r="H763" s="35">
        <f>IF(A763="","",DATE(YEAR(A763),MONTH(A763),1))</f>
        <v/>
      </c>
      <c r="I763" s="35">
        <f>IF(A763="","",IF(G763="",H763,DATE(YEAR(G763),MONTH(G763),1)))</f>
        <v/>
      </c>
      <c r="J763" s="36">
        <f>IF(D763="","",IFERROR(VLOOKUP(D763,'Settings'!$A$18:$B$48,2,FALSE),"Not in categories"))</f>
        <v/>
      </c>
    </row>
    <row r="764">
      <c r="A764" s="31" t="n"/>
      <c r="B764" s="32" t="n"/>
      <c r="C764" s="32" t="n"/>
      <c r="D764" s="33" t="n"/>
      <c r="E764" s="33" t="n"/>
      <c r="F764" s="33" t="n"/>
      <c r="G764" s="34" t="n"/>
      <c r="H764" s="35">
        <f>IF(A764="","",DATE(YEAR(A764),MONTH(A764),1))</f>
        <v/>
      </c>
      <c r="I764" s="35">
        <f>IF(A764="","",IF(G764="",H764,DATE(YEAR(G764),MONTH(G764),1)))</f>
        <v/>
      </c>
      <c r="J764" s="36">
        <f>IF(D764="","",IFERROR(VLOOKUP(D764,'Settings'!$A$18:$B$48,2,FALSE),"Not in categories"))</f>
        <v/>
      </c>
    </row>
    <row r="765">
      <c r="A765" s="31" t="n"/>
      <c r="B765" s="32" t="n"/>
      <c r="C765" s="32" t="n"/>
      <c r="D765" s="33" t="n"/>
      <c r="E765" s="33" t="n"/>
      <c r="F765" s="33" t="n"/>
      <c r="G765" s="34" t="n"/>
      <c r="H765" s="35">
        <f>IF(A765="","",DATE(YEAR(A765),MONTH(A765),1))</f>
        <v/>
      </c>
      <c r="I765" s="35">
        <f>IF(A765="","",IF(G765="",H765,DATE(YEAR(G765),MONTH(G765),1)))</f>
        <v/>
      </c>
      <c r="J765" s="36">
        <f>IF(D765="","",IFERROR(VLOOKUP(D765,'Settings'!$A$18:$B$48,2,FALSE),"Not in categories"))</f>
        <v/>
      </c>
    </row>
    <row r="766">
      <c r="A766" s="31" t="n"/>
      <c r="B766" s="32" t="n"/>
      <c r="C766" s="32" t="n"/>
      <c r="D766" s="33" t="n"/>
      <c r="E766" s="33" t="n"/>
      <c r="F766" s="33" t="n"/>
      <c r="G766" s="34" t="n"/>
      <c r="H766" s="35">
        <f>IF(A766="","",DATE(YEAR(A766),MONTH(A766),1))</f>
        <v/>
      </c>
      <c r="I766" s="35">
        <f>IF(A766="","",IF(G766="",H766,DATE(YEAR(G766),MONTH(G766),1)))</f>
        <v/>
      </c>
      <c r="J766" s="36">
        <f>IF(D766="","",IFERROR(VLOOKUP(D766,'Settings'!$A$18:$B$48,2,FALSE),"Not in categories"))</f>
        <v/>
      </c>
    </row>
    <row r="767">
      <c r="A767" s="31" t="n"/>
      <c r="B767" s="32" t="n"/>
      <c r="C767" s="32" t="n"/>
      <c r="D767" s="33" t="n"/>
      <c r="E767" s="33" t="n"/>
      <c r="F767" s="33" t="n"/>
      <c r="G767" s="34" t="n"/>
      <c r="H767" s="35">
        <f>IF(A767="","",DATE(YEAR(A767),MONTH(A767),1))</f>
        <v/>
      </c>
      <c r="I767" s="35">
        <f>IF(A767="","",IF(G767="",H767,DATE(YEAR(G767),MONTH(G767),1)))</f>
        <v/>
      </c>
      <c r="J767" s="36">
        <f>IF(D767="","",IFERROR(VLOOKUP(D767,'Settings'!$A$18:$B$48,2,FALSE),"Not in categories"))</f>
        <v/>
      </c>
    </row>
    <row r="768">
      <c r="A768" s="31" t="n"/>
      <c r="B768" s="32" t="n"/>
      <c r="C768" s="32" t="n"/>
      <c r="D768" s="33" t="n"/>
      <c r="E768" s="33" t="n"/>
      <c r="F768" s="33" t="n"/>
      <c r="G768" s="34" t="n"/>
      <c r="H768" s="35">
        <f>IF(A768="","",DATE(YEAR(A768),MONTH(A768),1))</f>
        <v/>
      </c>
      <c r="I768" s="35">
        <f>IF(A768="","",IF(G768="",H768,DATE(YEAR(G768),MONTH(G768),1)))</f>
        <v/>
      </c>
      <c r="J768" s="36">
        <f>IF(D768="","",IFERROR(VLOOKUP(D768,'Settings'!$A$18:$B$48,2,FALSE),"Not in categories"))</f>
        <v/>
      </c>
    </row>
    <row r="769">
      <c r="A769" s="31" t="n"/>
      <c r="B769" s="32" t="n"/>
      <c r="C769" s="32" t="n"/>
      <c r="D769" s="33" t="n"/>
      <c r="E769" s="33" t="n"/>
      <c r="F769" s="33" t="n"/>
      <c r="G769" s="34" t="n"/>
      <c r="H769" s="35">
        <f>IF(A769="","",DATE(YEAR(A769),MONTH(A769),1))</f>
        <v/>
      </c>
      <c r="I769" s="35">
        <f>IF(A769="","",IF(G769="",H769,DATE(YEAR(G769),MONTH(G769),1)))</f>
        <v/>
      </c>
      <c r="J769" s="36">
        <f>IF(D769="","",IFERROR(VLOOKUP(D769,'Settings'!$A$18:$B$48,2,FALSE),"Not in categories"))</f>
        <v/>
      </c>
    </row>
    <row r="770">
      <c r="A770" s="31" t="n"/>
      <c r="B770" s="32" t="n"/>
      <c r="C770" s="32" t="n"/>
      <c r="D770" s="33" t="n"/>
      <c r="E770" s="33" t="n"/>
      <c r="F770" s="33" t="n"/>
      <c r="G770" s="34" t="n"/>
      <c r="H770" s="35">
        <f>IF(A770="","",DATE(YEAR(A770),MONTH(A770),1))</f>
        <v/>
      </c>
      <c r="I770" s="35">
        <f>IF(A770="","",IF(G770="",H770,DATE(YEAR(G770),MONTH(G770),1)))</f>
        <v/>
      </c>
      <c r="J770" s="36">
        <f>IF(D770="","",IFERROR(VLOOKUP(D770,'Settings'!$A$18:$B$48,2,FALSE),"Not in categories"))</f>
        <v/>
      </c>
    </row>
    <row r="771">
      <c r="A771" s="31" t="n"/>
      <c r="B771" s="32" t="n"/>
      <c r="C771" s="32" t="n"/>
      <c r="D771" s="33" t="n"/>
      <c r="E771" s="33" t="n"/>
      <c r="F771" s="33" t="n"/>
      <c r="G771" s="34" t="n"/>
      <c r="H771" s="35">
        <f>IF(A771="","",DATE(YEAR(A771),MONTH(A771),1))</f>
        <v/>
      </c>
      <c r="I771" s="35">
        <f>IF(A771="","",IF(G771="",H771,DATE(YEAR(G771),MONTH(G771),1)))</f>
        <v/>
      </c>
      <c r="J771" s="36">
        <f>IF(D771="","",IFERROR(VLOOKUP(D771,'Settings'!$A$18:$B$48,2,FALSE),"Not in categories"))</f>
        <v/>
      </c>
    </row>
    <row r="772">
      <c r="A772" s="31" t="n"/>
      <c r="B772" s="32" t="n"/>
      <c r="C772" s="32" t="n"/>
      <c r="D772" s="33" t="n"/>
      <c r="E772" s="33" t="n"/>
      <c r="F772" s="33" t="n"/>
      <c r="G772" s="34" t="n"/>
      <c r="H772" s="35">
        <f>IF(A772="","",DATE(YEAR(A772),MONTH(A772),1))</f>
        <v/>
      </c>
      <c r="I772" s="35">
        <f>IF(A772="","",IF(G772="",H772,DATE(YEAR(G772),MONTH(G772),1)))</f>
        <v/>
      </c>
      <c r="J772" s="36">
        <f>IF(D772="","",IFERROR(VLOOKUP(D772,'Settings'!$A$18:$B$48,2,FALSE),"Not in categories"))</f>
        <v/>
      </c>
    </row>
    <row r="773">
      <c r="A773" s="31" t="n"/>
      <c r="B773" s="32" t="n"/>
      <c r="C773" s="32" t="n"/>
      <c r="D773" s="33" t="n"/>
      <c r="E773" s="33" t="n"/>
      <c r="F773" s="33" t="n"/>
      <c r="G773" s="34" t="n"/>
      <c r="H773" s="35">
        <f>IF(A773="","",DATE(YEAR(A773),MONTH(A773),1))</f>
        <v/>
      </c>
      <c r="I773" s="35">
        <f>IF(A773="","",IF(G773="",H773,DATE(YEAR(G773),MONTH(G773),1)))</f>
        <v/>
      </c>
      <c r="J773" s="36">
        <f>IF(D773="","",IFERROR(VLOOKUP(D773,'Settings'!$A$18:$B$48,2,FALSE),"Not in categories"))</f>
        <v/>
      </c>
    </row>
    <row r="774">
      <c r="A774" s="31" t="n"/>
      <c r="B774" s="32" t="n"/>
      <c r="C774" s="32" t="n"/>
      <c r="D774" s="33" t="n"/>
      <c r="E774" s="33" t="n"/>
      <c r="F774" s="33" t="n"/>
      <c r="G774" s="34" t="n"/>
      <c r="H774" s="35">
        <f>IF(A774="","",DATE(YEAR(A774),MONTH(A774),1))</f>
        <v/>
      </c>
      <c r="I774" s="35">
        <f>IF(A774="","",IF(G774="",H774,DATE(YEAR(G774),MONTH(G774),1)))</f>
        <v/>
      </c>
      <c r="J774" s="36">
        <f>IF(D774="","",IFERROR(VLOOKUP(D774,'Settings'!$A$18:$B$48,2,FALSE),"Not in categories"))</f>
        <v/>
      </c>
    </row>
    <row r="775">
      <c r="A775" s="31" t="n"/>
      <c r="B775" s="32" t="n"/>
      <c r="C775" s="32" t="n"/>
      <c r="D775" s="33" t="n"/>
      <c r="E775" s="33" t="n"/>
      <c r="F775" s="33" t="n"/>
      <c r="G775" s="34" t="n"/>
      <c r="H775" s="35">
        <f>IF(A775="","",DATE(YEAR(A775),MONTH(A775),1))</f>
        <v/>
      </c>
      <c r="I775" s="35">
        <f>IF(A775="","",IF(G775="",H775,DATE(YEAR(G775),MONTH(G775),1)))</f>
        <v/>
      </c>
      <c r="J775" s="36">
        <f>IF(D775="","",IFERROR(VLOOKUP(D775,'Settings'!$A$18:$B$48,2,FALSE),"Not in categories"))</f>
        <v/>
      </c>
    </row>
    <row r="776">
      <c r="A776" s="31" t="n"/>
      <c r="B776" s="32" t="n"/>
      <c r="C776" s="32" t="n"/>
      <c r="D776" s="33" t="n"/>
      <c r="E776" s="33" t="n"/>
      <c r="F776" s="33" t="n"/>
      <c r="G776" s="34" t="n"/>
      <c r="H776" s="35">
        <f>IF(A776="","",DATE(YEAR(A776),MONTH(A776),1))</f>
        <v/>
      </c>
      <c r="I776" s="35">
        <f>IF(A776="","",IF(G776="",H776,DATE(YEAR(G776),MONTH(G776),1)))</f>
        <v/>
      </c>
      <c r="J776" s="36">
        <f>IF(D776="","",IFERROR(VLOOKUP(D776,'Settings'!$A$18:$B$48,2,FALSE),"Not in categories"))</f>
        <v/>
      </c>
    </row>
    <row r="777">
      <c r="A777" s="31" t="n"/>
      <c r="B777" s="32" t="n"/>
      <c r="C777" s="32" t="n"/>
      <c r="D777" s="33" t="n"/>
      <c r="E777" s="33" t="n"/>
      <c r="F777" s="33" t="n"/>
      <c r="G777" s="34" t="n"/>
      <c r="H777" s="35">
        <f>IF(A777="","",DATE(YEAR(A777),MONTH(A777),1))</f>
        <v/>
      </c>
      <c r="I777" s="35">
        <f>IF(A777="","",IF(G777="",H777,DATE(YEAR(G777),MONTH(G777),1)))</f>
        <v/>
      </c>
      <c r="J777" s="36">
        <f>IF(D777="","",IFERROR(VLOOKUP(D777,'Settings'!$A$18:$B$48,2,FALSE),"Not in categories"))</f>
        <v/>
      </c>
    </row>
    <row r="778">
      <c r="A778" s="31" t="n"/>
      <c r="B778" s="32" t="n"/>
      <c r="C778" s="32" t="n"/>
      <c r="D778" s="33" t="n"/>
      <c r="E778" s="33" t="n"/>
      <c r="F778" s="33" t="n"/>
      <c r="G778" s="34" t="n"/>
      <c r="H778" s="35">
        <f>IF(A778="","",DATE(YEAR(A778),MONTH(A778),1))</f>
        <v/>
      </c>
      <c r="I778" s="35">
        <f>IF(A778="","",IF(G778="",H778,DATE(YEAR(G778),MONTH(G778),1)))</f>
        <v/>
      </c>
      <c r="J778" s="36">
        <f>IF(D778="","",IFERROR(VLOOKUP(D778,'Settings'!$A$18:$B$48,2,FALSE),"Not in categories"))</f>
        <v/>
      </c>
    </row>
    <row r="779">
      <c r="A779" s="31" t="n"/>
      <c r="B779" s="32" t="n"/>
      <c r="C779" s="32" t="n"/>
      <c r="D779" s="33" t="n"/>
      <c r="E779" s="33" t="n"/>
      <c r="F779" s="33" t="n"/>
      <c r="G779" s="34" t="n"/>
      <c r="H779" s="35">
        <f>IF(A779="","",DATE(YEAR(A779),MONTH(A779),1))</f>
        <v/>
      </c>
      <c r="I779" s="35">
        <f>IF(A779="","",IF(G779="",H779,DATE(YEAR(G779),MONTH(G779),1)))</f>
        <v/>
      </c>
      <c r="J779" s="36">
        <f>IF(D779="","",IFERROR(VLOOKUP(D779,'Settings'!$A$18:$B$48,2,FALSE),"Not in categories"))</f>
        <v/>
      </c>
    </row>
    <row r="780">
      <c r="A780" s="31" t="n"/>
      <c r="B780" s="32" t="n"/>
      <c r="C780" s="32" t="n"/>
      <c r="D780" s="33" t="n"/>
      <c r="E780" s="33" t="n"/>
      <c r="F780" s="33" t="n"/>
      <c r="G780" s="34" t="n"/>
      <c r="H780" s="35">
        <f>IF(A780="","",DATE(YEAR(A780),MONTH(A780),1))</f>
        <v/>
      </c>
      <c r="I780" s="35">
        <f>IF(A780="","",IF(G780="",H780,DATE(YEAR(G780),MONTH(G780),1)))</f>
        <v/>
      </c>
      <c r="J780" s="36">
        <f>IF(D780="","",IFERROR(VLOOKUP(D780,'Settings'!$A$18:$B$48,2,FALSE),"Not in categories"))</f>
        <v/>
      </c>
    </row>
    <row r="781">
      <c r="A781" s="31" t="n"/>
      <c r="B781" s="32" t="n"/>
      <c r="C781" s="32" t="n"/>
      <c r="D781" s="33" t="n"/>
      <c r="E781" s="33" t="n"/>
      <c r="F781" s="33" t="n"/>
      <c r="G781" s="34" t="n"/>
      <c r="H781" s="35">
        <f>IF(A781="","",DATE(YEAR(A781),MONTH(A781),1))</f>
        <v/>
      </c>
      <c r="I781" s="35">
        <f>IF(A781="","",IF(G781="",H781,DATE(YEAR(G781),MONTH(G781),1)))</f>
        <v/>
      </c>
      <c r="J781" s="36">
        <f>IF(D781="","",IFERROR(VLOOKUP(D781,'Settings'!$A$18:$B$48,2,FALSE),"Not in categories"))</f>
        <v/>
      </c>
    </row>
    <row r="782">
      <c r="A782" s="31" t="n"/>
      <c r="B782" s="32" t="n"/>
      <c r="C782" s="32" t="n"/>
      <c r="D782" s="33" t="n"/>
      <c r="E782" s="33" t="n"/>
      <c r="F782" s="33" t="n"/>
      <c r="G782" s="34" t="n"/>
      <c r="H782" s="35">
        <f>IF(A782="","",DATE(YEAR(A782),MONTH(A782),1))</f>
        <v/>
      </c>
      <c r="I782" s="35">
        <f>IF(A782="","",IF(G782="",H782,DATE(YEAR(G782),MONTH(G782),1)))</f>
        <v/>
      </c>
      <c r="J782" s="36">
        <f>IF(D782="","",IFERROR(VLOOKUP(D782,'Settings'!$A$18:$B$48,2,FALSE),"Not in categories"))</f>
        <v/>
      </c>
    </row>
    <row r="783">
      <c r="A783" s="31" t="n"/>
      <c r="B783" s="32" t="n"/>
      <c r="C783" s="32" t="n"/>
      <c r="D783" s="33" t="n"/>
      <c r="E783" s="33" t="n"/>
      <c r="F783" s="33" t="n"/>
      <c r="G783" s="34" t="n"/>
      <c r="H783" s="35">
        <f>IF(A783="","",DATE(YEAR(A783),MONTH(A783),1))</f>
        <v/>
      </c>
      <c r="I783" s="35">
        <f>IF(A783="","",IF(G783="",H783,DATE(YEAR(G783),MONTH(G783),1)))</f>
        <v/>
      </c>
      <c r="J783" s="36">
        <f>IF(D783="","",IFERROR(VLOOKUP(D783,'Settings'!$A$18:$B$48,2,FALSE),"Not in categories"))</f>
        <v/>
      </c>
    </row>
    <row r="784">
      <c r="A784" s="31" t="n"/>
      <c r="B784" s="32" t="n"/>
      <c r="C784" s="32" t="n"/>
      <c r="D784" s="33" t="n"/>
      <c r="E784" s="33" t="n"/>
      <c r="F784" s="33" t="n"/>
      <c r="G784" s="34" t="n"/>
      <c r="H784" s="35">
        <f>IF(A784="","",DATE(YEAR(A784),MONTH(A784),1))</f>
        <v/>
      </c>
      <c r="I784" s="35">
        <f>IF(A784="","",IF(G784="",H784,DATE(YEAR(G784),MONTH(G784),1)))</f>
        <v/>
      </c>
      <c r="J784" s="36">
        <f>IF(D784="","",IFERROR(VLOOKUP(D784,'Settings'!$A$18:$B$48,2,FALSE),"Not in categories"))</f>
        <v/>
      </c>
    </row>
    <row r="785">
      <c r="A785" s="31" t="n"/>
      <c r="B785" s="32" t="n"/>
      <c r="C785" s="32" t="n"/>
      <c r="D785" s="33" t="n"/>
      <c r="E785" s="33" t="n"/>
      <c r="F785" s="33" t="n"/>
      <c r="G785" s="34" t="n"/>
      <c r="H785" s="35">
        <f>IF(A785="","",DATE(YEAR(A785),MONTH(A785),1))</f>
        <v/>
      </c>
      <c r="I785" s="35">
        <f>IF(A785="","",IF(G785="",H785,DATE(YEAR(G785),MONTH(G785),1)))</f>
        <v/>
      </c>
      <c r="J785" s="36">
        <f>IF(D785="","",IFERROR(VLOOKUP(D785,'Settings'!$A$18:$B$48,2,FALSE),"Not in categories"))</f>
        <v/>
      </c>
    </row>
    <row r="786">
      <c r="A786" s="31" t="n"/>
      <c r="B786" s="32" t="n"/>
      <c r="C786" s="32" t="n"/>
      <c r="D786" s="33" t="n"/>
      <c r="E786" s="33" t="n"/>
      <c r="F786" s="33" t="n"/>
      <c r="G786" s="34" t="n"/>
      <c r="H786" s="35">
        <f>IF(A786="","",DATE(YEAR(A786),MONTH(A786),1))</f>
        <v/>
      </c>
      <c r="I786" s="35">
        <f>IF(A786="","",IF(G786="",H786,DATE(YEAR(G786),MONTH(G786),1)))</f>
        <v/>
      </c>
      <c r="J786" s="36">
        <f>IF(D786="","",IFERROR(VLOOKUP(D786,'Settings'!$A$18:$B$48,2,FALSE),"Not in categories"))</f>
        <v/>
      </c>
    </row>
    <row r="787">
      <c r="A787" s="31" t="n"/>
      <c r="B787" s="32" t="n"/>
      <c r="C787" s="32" t="n"/>
      <c r="D787" s="33" t="n"/>
      <c r="E787" s="33" t="n"/>
      <c r="F787" s="33" t="n"/>
      <c r="G787" s="34" t="n"/>
      <c r="H787" s="35">
        <f>IF(A787="","",DATE(YEAR(A787),MONTH(A787),1))</f>
        <v/>
      </c>
      <c r="I787" s="35">
        <f>IF(A787="","",IF(G787="",H787,DATE(YEAR(G787),MONTH(G787),1)))</f>
        <v/>
      </c>
      <c r="J787" s="36">
        <f>IF(D787="","",IFERROR(VLOOKUP(D787,'Settings'!$A$18:$B$48,2,FALSE),"Not in categories"))</f>
        <v/>
      </c>
    </row>
    <row r="788">
      <c r="A788" s="31" t="n"/>
      <c r="B788" s="32" t="n"/>
      <c r="C788" s="32" t="n"/>
      <c r="D788" s="33" t="n"/>
      <c r="E788" s="33" t="n"/>
      <c r="F788" s="33" t="n"/>
      <c r="G788" s="34" t="n"/>
      <c r="H788" s="35">
        <f>IF(A788="","",DATE(YEAR(A788),MONTH(A788),1))</f>
        <v/>
      </c>
      <c r="I788" s="35">
        <f>IF(A788="","",IF(G788="",H788,DATE(YEAR(G788),MONTH(G788),1)))</f>
        <v/>
      </c>
      <c r="J788" s="36">
        <f>IF(D788="","",IFERROR(VLOOKUP(D788,'Settings'!$A$18:$B$48,2,FALSE),"Not in categories"))</f>
        <v/>
      </c>
    </row>
    <row r="789">
      <c r="A789" s="31" t="n"/>
      <c r="B789" s="32" t="n"/>
      <c r="C789" s="32" t="n"/>
      <c r="D789" s="33" t="n"/>
      <c r="E789" s="33" t="n"/>
      <c r="F789" s="33" t="n"/>
      <c r="G789" s="34" t="n"/>
      <c r="H789" s="35">
        <f>IF(A789="","",DATE(YEAR(A789),MONTH(A789),1))</f>
        <v/>
      </c>
      <c r="I789" s="35">
        <f>IF(A789="","",IF(G789="",H789,DATE(YEAR(G789),MONTH(G789),1)))</f>
        <v/>
      </c>
      <c r="J789" s="36">
        <f>IF(D789="","",IFERROR(VLOOKUP(D789,'Settings'!$A$18:$B$48,2,FALSE),"Not in categories"))</f>
        <v/>
      </c>
    </row>
    <row r="790">
      <c r="A790" s="31" t="n"/>
      <c r="B790" s="32" t="n"/>
      <c r="C790" s="32" t="n"/>
      <c r="D790" s="33" t="n"/>
      <c r="E790" s="33" t="n"/>
      <c r="F790" s="33" t="n"/>
      <c r="G790" s="34" t="n"/>
      <c r="H790" s="35">
        <f>IF(A790="","",DATE(YEAR(A790),MONTH(A790),1))</f>
        <v/>
      </c>
      <c r="I790" s="35">
        <f>IF(A790="","",IF(G790="",H790,DATE(YEAR(G790),MONTH(G790),1)))</f>
        <v/>
      </c>
      <c r="J790" s="36">
        <f>IF(D790="","",IFERROR(VLOOKUP(D790,'Settings'!$A$18:$B$48,2,FALSE),"Not in categories"))</f>
        <v/>
      </c>
    </row>
    <row r="791">
      <c r="A791" s="31" t="n"/>
      <c r="B791" s="32" t="n"/>
      <c r="C791" s="32" t="n"/>
      <c r="D791" s="33" t="n"/>
      <c r="E791" s="33" t="n"/>
      <c r="F791" s="33" t="n"/>
      <c r="G791" s="34" t="n"/>
      <c r="H791" s="35">
        <f>IF(A791="","",DATE(YEAR(A791),MONTH(A791),1))</f>
        <v/>
      </c>
      <c r="I791" s="35">
        <f>IF(A791="","",IF(G791="",H791,DATE(YEAR(G791),MONTH(G791),1)))</f>
        <v/>
      </c>
      <c r="J791" s="36">
        <f>IF(D791="","",IFERROR(VLOOKUP(D791,'Settings'!$A$18:$B$48,2,FALSE),"Not in categories"))</f>
        <v/>
      </c>
    </row>
    <row r="792">
      <c r="A792" s="31" t="n"/>
      <c r="B792" s="32" t="n"/>
      <c r="C792" s="32" t="n"/>
      <c r="D792" s="33" t="n"/>
      <c r="E792" s="33" t="n"/>
      <c r="F792" s="33" t="n"/>
      <c r="G792" s="34" t="n"/>
      <c r="H792" s="35">
        <f>IF(A792="","",DATE(YEAR(A792),MONTH(A792),1))</f>
        <v/>
      </c>
      <c r="I792" s="35">
        <f>IF(A792="","",IF(G792="",H792,DATE(YEAR(G792),MONTH(G792),1)))</f>
        <v/>
      </c>
      <c r="J792" s="36">
        <f>IF(D792="","",IFERROR(VLOOKUP(D792,'Settings'!$A$18:$B$48,2,FALSE),"Not in categories"))</f>
        <v/>
      </c>
    </row>
    <row r="793">
      <c r="A793" s="31" t="n"/>
      <c r="B793" s="32" t="n"/>
      <c r="C793" s="32" t="n"/>
      <c r="D793" s="33" t="n"/>
      <c r="E793" s="33" t="n"/>
      <c r="F793" s="33" t="n"/>
      <c r="G793" s="34" t="n"/>
      <c r="H793" s="35">
        <f>IF(A793="","",DATE(YEAR(A793),MONTH(A793),1))</f>
        <v/>
      </c>
      <c r="I793" s="35">
        <f>IF(A793="","",IF(G793="",H793,DATE(YEAR(G793),MONTH(G793),1)))</f>
        <v/>
      </c>
      <c r="J793" s="36">
        <f>IF(D793="","",IFERROR(VLOOKUP(D793,'Settings'!$A$18:$B$48,2,FALSE),"Not in categories"))</f>
        <v/>
      </c>
    </row>
    <row r="794">
      <c r="A794" s="31" t="n"/>
      <c r="B794" s="32" t="n"/>
      <c r="C794" s="32" t="n"/>
      <c r="D794" s="33" t="n"/>
      <c r="E794" s="33" t="n"/>
      <c r="F794" s="33" t="n"/>
      <c r="G794" s="34" t="n"/>
      <c r="H794" s="35">
        <f>IF(A794="","",DATE(YEAR(A794),MONTH(A794),1))</f>
        <v/>
      </c>
      <c r="I794" s="35">
        <f>IF(A794="","",IF(G794="",H794,DATE(YEAR(G794),MONTH(G794),1)))</f>
        <v/>
      </c>
      <c r="J794" s="36">
        <f>IF(D794="","",IFERROR(VLOOKUP(D794,'Settings'!$A$18:$B$48,2,FALSE),"Not in categories"))</f>
        <v/>
      </c>
    </row>
    <row r="795">
      <c r="A795" s="31" t="n"/>
      <c r="B795" s="32" t="n"/>
      <c r="C795" s="32" t="n"/>
      <c r="D795" s="33" t="n"/>
      <c r="E795" s="33" t="n"/>
      <c r="F795" s="33" t="n"/>
      <c r="G795" s="34" t="n"/>
      <c r="H795" s="35">
        <f>IF(A795="","",DATE(YEAR(A795),MONTH(A795),1))</f>
        <v/>
      </c>
      <c r="I795" s="35">
        <f>IF(A795="","",IF(G795="",H795,DATE(YEAR(G795),MONTH(G795),1)))</f>
        <v/>
      </c>
      <c r="J795" s="36">
        <f>IF(D795="","",IFERROR(VLOOKUP(D795,'Settings'!$A$18:$B$48,2,FALSE),"Not in categories"))</f>
        <v/>
      </c>
    </row>
    <row r="796">
      <c r="A796" s="31" t="n"/>
      <c r="B796" s="32" t="n"/>
      <c r="C796" s="32" t="n"/>
      <c r="D796" s="33" t="n"/>
      <c r="E796" s="33" t="n"/>
      <c r="F796" s="33" t="n"/>
      <c r="G796" s="34" t="n"/>
      <c r="H796" s="35">
        <f>IF(A796="","",DATE(YEAR(A796),MONTH(A796),1))</f>
        <v/>
      </c>
      <c r="I796" s="35">
        <f>IF(A796="","",IF(G796="",H796,DATE(YEAR(G796),MONTH(G796),1)))</f>
        <v/>
      </c>
      <c r="J796" s="36">
        <f>IF(D796="","",IFERROR(VLOOKUP(D796,'Settings'!$A$18:$B$48,2,FALSE),"Not in categories"))</f>
        <v/>
      </c>
    </row>
    <row r="797">
      <c r="A797" s="31" t="n"/>
      <c r="B797" s="32" t="n"/>
      <c r="C797" s="32" t="n"/>
      <c r="D797" s="33" t="n"/>
      <c r="E797" s="33" t="n"/>
      <c r="F797" s="33" t="n"/>
      <c r="G797" s="34" t="n"/>
      <c r="H797" s="35">
        <f>IF(A797="","",DATE(YEAR(A797),MONTH(A797),1))</f>
        <v/>
      </c>
      <c r="I797" s="35">
        <f>IF(A797="","",IF(G797="",H797,DATE(YEAR(G797),MONTH(G797),1)))</f>
        <v/>
      </c>
      <c r="J797" s="36">
        <f>IF(D797="","",IFERROR(VLOOKUP(D797,'Settings'!$A$18:$B$48,2,FALSE),"Not in categories"))</f>
        <v/>
      </c>
    </row>
    <row r="798">
      <c r="A798" s="31" t="n"/>
      <c r="B798" s="32" t="n"/>
      <c r="C798" s="32" t="n"/>
      <c r="D798" s="33" t="n"/>
      <c r="E798" s="33" t="n"/>
      <c r="F798" s="33" t="n"/>
      <c r="G798" s="34" t="n"/>
      <c r="H798" s="35">
        <f>IF(A798="","",DATE(YEAR(A798),MONTH(A798),1))</f>
        <v/>
      </c>
      <c r="I798" s="35">
        <f>IF(A798="","",IF(G798="",H798,DATE(YEAR(G798),MONTH(G798),1)))</f>
        <v/>
      </c>
      <c r="J798" s="36">
        <f>IF(D798="","",IFERROR(VLOOKUP(D798,'Settings'!$A$18:$B$48,2,FALSE),"Not in categories"))</f>
        <v/>
      </c>
    </row>
    <row r="799">
      <c r="A799" s="31" t="n"/>
      <c r="B799" s="32" t="n"/>
      <c r="C799" s="32" t="n"/>
      <c r="D799" s="33" t="n"/>
      <c r="E799" s="33" t="n"/>
      <c r="F799" s="33" t="n"/>
      <c r="G799" s="34" t="n"/>
      <c r="H799" s="35">
        <f>IF(A799="","",DATE(YEAR(A799),MONTH(A799),1))</f>
        <v/>
      </c>
      <c r="I799" s="35">
        <f>IF(A799="","",IF(G799="",H799,DATE(YEAR(G799),MONTH(G799),1)))</f>
        <v/>
      </c>
      <c r="J799" s="36">
        <f>IF(D799="","",IFERROR(VLOOKUP(D799,'Settings'!$A$18:$B$48,2,FALSE),"Not in categories"))</f>
        <v/>
      </c>
    </row>
    <row r="800">
      <c r="A800" s="31" t="n"/>
      <c r="B800" s="32" t="n"/>
      <c r="C800" s="32" t="n"/>
      <c r="D800" s="33" t="n"/>
      <c r="E800" s="33" t="n"/>
      <c r="F800" s="33" t="n"/>
      <c r="G800" s="34" t="n"/>
      <c r="H800" s="35">
        <f>IF(A800="","",DATE(YEAR(A800),MONTH(A800),1))</f>
        <v/>
      </c>
      <c r="I800" s="35">
        <f>IF(A800="","",IF(G800="",H800,DATE(YEAR(G800),MONTH(G800),1)))</f>
        <v/>
      </c>
      <c r="J800" s="36">
        <f>IF(D800="","",IFERROR(VLOOKUP(D800,'Settings'!$A$18:$B$48,2,FALSE),"Not in categories"))</f>
        <v/>
      </c>
    </row>
    <row r="801">
      <c r="A801" s="31" t="n"/>
      <c r="B801" s="32" t="n"/>
      <c r="C801" s="32" t="n"/>
      <c r="D801" s="33" t="n"/>
      <c r="E801" s="33" t="n"/>
      <c r="F801" s="33" t="n"/>
      <c r="G801" s="34" t="n"/>
      <c r="H801" s="35">
        <f>IF(A801="","",DATE(YEAR(A801),MONTH(A801),1))</f>
        <v/>
      </c>
      <c r="I801" s="35">
        <f>IF(A801="","",IF(G801="",H801,DATE(YEAR(G801),MONTH(G801),1)))</f>
        <v/>
      </c>
      <c r="J801" s="36">
        <f>IF(D801="","",IFERROR(VLOOKUP(D801,'Settings'!$A$18:$B$48,2,FALSE),"Not in categories"))</f>
        <v/>
      </c>
    </row>
    <row r="802">
      <c r="A802" s="31" t="n"/>
      <c r="B802" s="32" t="n"/>
      <c r="C802" s="32" t="n"/>
      <c r="D802" s="33" t="n"/>
      <c r="E802" s="33" t="n"/>
      <c r="F802" s="33" t="n"/>
      <c r="G802" s="34" t="n"/>
      <c r="H802" s="35">
        <f>IF(A802="","",DATE(YEAR(A802),MONTH(A802),1))</f>
        <v/>
      </c>
      <c r="I802" s="35">
        <f>IF(A802="","",IF(G802="",H802,DATE(YEAR(G802),MONTH(G802),1)))</f>
        <v/>
      </c>
      <c r="J802" s="36">
        <f>IF(D802="","",IFERROR(VLOOKUP(D802,'Settings'!$A$18:$B$48,2,FALSE),"Not in categories"))</f>
        <v/>
      </c>
    </row>
    <row r="803">
      <c r="A803" s="31" t="n"/>
      <c r="B803" s="32" t="n"/>
      <c r="C803" s="32" t="n"/>
      <c r="D803" s="33" t="n"/>
      <c r="E803" s="33" t="n"/>
      <c r="F803" s="33" t="n"/>
      <c r="G803" s="34" t="n"/>
      <c r="H803" s="35">
        <f>IF(A803="","",DATE(YEAR(A803),MONTH(A803),1))</f>
        <v/>
      </c>
      <c r="I803" s="35">
        <f>IF(A803="","",IF(G803="",H803,DATE(YEAR(G803),MONTH(G803),1)))</f>
        <v/>
      </c>
      <c r="J803" s="36">
        <f>IF(D803="","",IFERROR(VLOOKUP(D803,'Settings'!$A$18:$B$48,2,FALSE),"Not in categories"))</f>
        <v/>
      </c>
    </row>
    <row r="804">
      <c r="A804" s="31" t="n"/>
      <c r="B804" s="32" t="n"/>
      <c r="C804" s="32" t="n"/>
      <c r="D804" s="33" t="n"/>
      <c r="E804" s="33" t="n"/>
      <c r="F804" s="33" t="n"/>
      <c r="G804" s="34" t="n"/>
      <c r="H804" s="35">
        <f>IF(A804="","",DATE(YEAR(A804),MONTH(A804),1))</f>
        <v/>
      </c>
      <c r="I804" s="35">
        <f>IF(A804="","",IF(G804="",H804,DATE(YEAR(G804),MONTH(G804),1)))</f>
        <v/>
      </c>
      <c r="J804" s="36">
        <f>IF(D804="","",IFERROR(VLOOKUP(D804,'Settings'!$A$18:$B$48,2,FALSE),"Not in categories"))</f>
        <v/>
      </c>
    </row>
    <row r="805">
      <c r="A805" s="31" t="n"/>
      <c r="B805" s="32" t="n"/>
      <c r="C805" s="32" t="n"/>
      <c r="D805" s="33" t="n"/>
      <c r="E805" s="33" t="n"/>
      <c r="F805" s="33" t="n"/>
      <c r="G805" s="34" t="n"/>
      <c r="H805" s="35">
        <f>IF(A805="","",DATE(YEAR(A805),MONTH(A805),1))</f>
        <v/>
      </c>
      <c r="I805" s="35">
        <f>IF(A805="","",IF(G805="",H805,DATE(YEAR(G805),MONTH(G805),1)))</f>
        <v/>
      </c>
      <c r="J805" s="36">
        <f>IF(D805="","",IFERROR(VLOOKUP(D805,'Settings'!$A$18:$B$48,2,FALSE),"Not in categories"))</f>
        <v/>
      </c>
    </row>
    <row r="806">
      <c r="A806" s="31" t="n"/>
      <c r="B806" s="32" t="n"/>
      <c r="C806" s="32" t="n"/>
      <c r="D806" s="33" t="n"/>
      <c r="E806" s="33" t="n"/>
      <c r="F806" s="33" t="n"/>
      <c r="G806" s="34" t="n"/>
      <c r="H806" s="35">
        <f>IF(A806="","",DATE(YEAR(A806),MONTH(A806),1))</f>
        <v/>
      </c>
      <c r="I806" s="35">
        <f>IF(A806="","",IF(G806="",H806,DATE(YEAR(G806),MONTH(G806),1)))</f>
        <v/>
      </c>
      <c r="J806" s="36">
        <f>IF(D806="","",IFERROR(VLOOKUP(D806,'Settings'!$A$18:$B$48,2,FALSE),"Not in categories"))</f>
        <v/>
      </c>
    </row>
    <row r="807">
      <c r="A807" s="31" t="n"/>
      <c r="B807" s="32" t="n"/>
      <c r="C807" s="32" t="n"/>
      <c r="D807" s="33" t="n"/>
      <c r="E807" s="33" t="n"/>
      <c r="F807" s="33" t="n"/>
      <c r="G807" s="34" t="n"/>
      <c r="H807" s="35">
        <f>IF(A807="","",DATE(YEAR(A807),MONTH(A807),1))</f>
        <v/>
      </c>
      <c r="I807" s="35">
        <f>IF(A807="","",IF(G807="",H807,DATE(YEAR(G807),MONTH(G807),1)))</f>
        <v/>
      </c>
      <c r="J807" s="36">
        <f>IF(D807="","",IFERROR(VLOOKUP(D807,'Settings'!$A$18:$B$48,2,FALSE),"Not in categories"))</f>
        <v/>
      </c>
    </row>
    <row r="808">
      <c r="A808" s="31" t="n"/>
      <c r="B808" s="32" t="n"/>
      <c r="C808" s="32" t="n"/>
      <c r="D808" s="33" t="n"/>
      <c r="E808" s="33" t="n"/>
      <c r="F808" s="33" t="n"/>
      <c r="G808" s="34" t="n"/>
      <c r="H808" s="35">
        <f>IF(A808="","",DATE(YEAR(A808),MONTH(A808),1))</f>
        <v/>
      </c>
      <c r="I808" s="35">
        <f>IF(A808="","",IF(G808="",H808,DATE(YEAR(G808),MONTH(G808),1)))</f>
        <v/>
      </c>
      <c r="J808" s="36">
        <f>IF(D808="","",IFERROR(VLOOKUP(D808,'Settings'!$A$18:$B$48,2,FALSE),"Not in categories"))</f>
        <v/>
      </c>
    </row>
    <row r="809">
      <c r="A809" s="31" t="n"/>
      <c r="B809" s="32" t="n"/>
      <c r="C809" s="32" t="n"/>
      <c r="D809" s="33" t="n"/>
      <c r="E809" s="33" t="n"/>
      <c r="F809" s="33" t="n"/>
      <c r="G809" s="34" t="n"/>
      <c r="H809" s="35">
        <f>IF(A809="","",DATE(YEAR(A809),MONTH(A809),1))</f>
        <v/>
      </c>
      <c r="I809" s="35">
        <f>IF(A809="","",IF(G809="",H809,DATE(YEAR(G809),MONTH(G809),1)))</f>
        <v/>
      </c>
      <c r="J809" s="36">
        <f>IF(D809="","",IFERROR(VLOOKUP(D809,'Settings'!$A$18:$B$48,2,FALSE),"Not in categories"))</f>
        <v/>
      </c>
    </row>
    <row r="810">
      <c r="A810" s="31" t="n"/>
      <c r="B810" s="32" t="n"/>
      <c r="C810" s="32" t="n"/>
      <c r="D810" s="33" t="n"/>
      <c r="E810" s="33" t="n"/>
      <c r="F810" s="33" t="n"/>
      <c r="G810" s="34" t="n"/>
      <c r="H810" s="35">
        <f>IF(A810="","",DATE(YEAR(A810),MONTH(A810),1))</f>
        <v/>
      </c>
      <c r="I810" s="35">
        <f>IF(A810="","",IF(G810="",H810,DATE(YEAR(G810),MONTH(G810),1)))</f>
        <v/>
      </c>
      <c r="J810" s="36">
        <f>IF(D810="","",IFERROR(VLOOKUP(D810,'Settings'!$A$18:$B$48,2,FALSE),"Not in categories"))</f>
        <v/>
      </c>
    </row>
    <row r="811">
      <c r="A811" s="31" t="n"/>
      <c r="B811" s="32" t="n"/>
      <c r="C811" s="32" t="n"/>
      <c r="D811" s="33" t="n"/>
      <c r="E811" s="33" t="n"/>
      <c r="F811" s="33" t="n"/>
      <c r="G811" s="34" t="n"/>
      <c r="H811" s="35">
        <f>IF(A811="","",DATE(YEAR(A811),MONTH(A811),1))</f>
        <v/>
      </c>
      <c r="I811" s="35">
        <f>IF(A811="","",IF(G811="",H811,DATE(YEAR(G811),MONTH(G811),1)))</f>
        <v/>
      </c>
      <c r="J811" s="36">
        <f>IF(D811="","",IFERROR(VLOOKUP(D811,'Settings'!$A$18:$B$48,2,FALSE),"Not in categories"))</f>
        <v/>
      </c>
    </row>
    <row r="812">
      <c r="A812" s="31" t="n"/>
      <c r="B812" s="32" t="n"/>
      <c r="C812" s="32" t="n"/>
      <c r="D812" s="33" t="n"/>
      <c r="E812" s="33" t="n"/>
      <c r="F812" s="33" t="n"/>
      <c r="G812" s="34" t="n"/>
      <c r="H812" s="35">
        <f>IF(A812="","",DATE(YEAR(A812),MONTH(A812),1))</f>
        <v/>
      </c>
      <c r="I812" s="35">
        <f>IF(A812="","",IF(G812="",H812,DATE(YEAR(G812),MONTH(G812),1)))</f>
        <v/>
      </c>
      <c r="J812" s="36">
        <f>IF(D812="","",IFERROR(VLOOKUP(D812,'Settings'!$A$18:$B$48,2,FALSE),"Not in categories"))</f>
        <v/>
      </c>
    </row>
    <row r="813">
      <c r="A813" s="31" t="n"/>
      <c r="B813" s="32" t="n"/>
      <c r="C813" s="32" t="n"/>
      <c r="D813" s="33" t="n"/>
      <c r="E813" s="33" t="n"/>
      <c r="F813" s="33" t="n"/>
      <c r="G813" s="34" t="n"/>
      <c r="H813" s="35">
        <f>IF(A813="","",DATE(YEAR(A813),MONTH(A813),1))</f>
        <v/>
      </c>
      <c r="I813" s="35">
        <f>IF(A813="","",IF(G813="",H813,DATE(YEAR(G813),MONTH(G813),1)))</f>
        <v/>
      </c>
      <c r="J813" s="36">
        <f>IF(D813="","",IFERROR(VLOOKUP(D813,'Settings'!$A$18:$B$48,2,FALSE),"Not in categories"))</f>
        <v/>
      </c>
    </row>
    <row r="814">
      <c r="A814" s="31" t="n"/>
      <c r="B814" s="32" t="n"/>
      <c r="C814" s="32" t="n"/>
      <c r="D814" s="33" t="n"/>
      <c r="E814" s="33" t="n"/>
      <c r="F814" s="33" t="n"/>
      <c r="G814" s="34" t="n"/>
      <c r="H814" s="35">
        <f>IF(A814="","",DATE(YEAR(A814),MONTH(A814),1))</f>
        <v/>
      </c>
      <c r="I814" s="35">
        <f>IF(A814="","",IF(G814="",H814,DATE(YEAR(G814),MONTH(G814),1)))</f>
        <v/>
      </c>
      <c r="J814" s="36">
        <f>IF(D814="","",IFERROR(VLOOKUP(D814,'Settings'!$A$18:$B$48,2,FALSE),"Not in categories"))</f>
        <v/>
      </c>
    </row>
    <row r="815">
      <c r="A815" s="31" t="n"/>
      <c r="B815" s="32" t="n"/>
      <c r="C815" s="32" t="n"/>
      <c r="D815" s="33" t="n"/>
      <c r="E815" s="33" t="n"/>
      <c r="F815" s="33" t="n"/>
      <c r="G815" s="34" t="n"/>
      <c r="H815" s="35">
        <f>IF(A815="","",DATE(YEAR(A815),MONTH(A815),1))</f>
        <v/>
      </c>
      <c r="I815" s="35">
        <f>IF(A815="","",IF(G815="",H815,DATE(YEAR(G815),MONTH(G815),1)))</f>
        <v/>
      </c>
      <c r="J815" s="36">
        <f>IF(D815="","",IFERROR(VLOOKUP(D815,'Settings'!$A$18:$B$48,2,FALSE),"Not in categories"))</f>
        <v/>
      </c>
    </row>
    <row r="816">
      <c r="A816" s="31" t="n"/>
      <c r="B816" s="32" t="n"/>
      <c r="C816" s="32" t="n"/>
      <c r="D816" s="33" t="n"/>
      <c r="E816" s="33" t="n"/>
      <c r="F816" s="33" t="n"/>
      <c r="G816" s="34" t="n"/>
      <c r="H816" s="35">
        <f>IF(A816="","",DATE(YEAR(A816),MONTH(A816),1))</f>
        <v/>
      </c>
      <c r="I816" s="35">
        <f>IF(A816="","",IF(G816="",H816,DATE(YEAR(G816),MONTH(G816),1)))</f>
        <v/>
      </c>
      <c r="J816" s="36">
        <f>IF(D816="","",IFERROR(VLOOKUP(D816,'Settings'!$A$18:$B$48,2,FALSE),"Not in categories"))</f>
        <v/>
      </c>
    </row>
    <row r="817">
      <c r="A817" s="31" t="n"/>
      <c r="B817" s="32" t="n"/>
      <c r="C817" s="32" t="n"/>
      <c r="D817" s="33" t="n"/>
      <c r="E817" s="33" t="n"/>
      <c r="F817" s="33" t="n"/>
      <c r="G817" s="34" t="n"/>
      <c r="H817" s="35">
        <f>IF(A817="","",DATE(YEAR(A817),MONTH(A817),1))</f>
        <v/>
      </c>
      <c r="I817" s="35">
        <f>IF(A817="","",IF(G817="",H817,DATE(YEAR(G817),MONTH(G817),1)))</f>
        <v/>
      </c>
      <c r="J817" s="36">
        <f>IF(D817="","",IFERROR(VLOOKUP(D817,'Settings'!$A$18:$B$48,2,FALSE),"Not in categories"))</f>
        <v/>
      </c>
    </row>
    <row r="818">
      <c r="A818" s="31" t="n"/>
      <c r="B818" s="32" t="n"/>
      <c r="C818" s="32" t="n"/>
      <c r="D818" s="33" t="n"/>
      <c r="E818" s="33" t="n"/>
      <c r="F818" s="33" t="n"/>
      <c r="G818" s="34" t="n"/>
      <c r="H818" s="35">
        <f>IF(A818="","",DATE(YEAR(A818),MONTH(A818),1))</f>
        <v/>
      </c>
      <c r="I818" s="35">
        <f>IF(A818="","",IF(G818="",H818,DATE(YEAR(G818),MONTH(G818),1)))</f>
        <v/>
      </c>
      <c r="J818" s="36">
        <f>IF(D818="","",IFERROR(VLOOKUP(D818,'Settings'!$A$18:$B$48,2,FALSE),"Not in categories"))</f>
        <v/>
      </c>
    </row>
    <row r="819">
      <c r="A819" s="31" t="n"/>
      <c r="B819" s="32" t="n"/>
      <c r="C819" s="32" t="n"/>
      <c r="D819" s="33" t="n"/>
      <c r="E819" s="33" t="n"/>
      <c r="F819" s="33" t="n"/>
      <c r="G819" s="34" t="n"/>
      <c r="H819" s="35">
        <f>IF(A819="","",DATE(YEAR(A819),MONTH(A819),1))</f>
        <v/>
      </c>
      <c r="I819" s="35">
        <f>IF(A819="","",IF(G819="",H819,DATE(YEAR(G819),MONTH(G819),1)))</f>
        <v/>
      </c>
      <c r="J819" s="36">
        <f>IF(D819="","",IFERROR(VLOOKUP(D819,'Settings'!$A$18:$B$48,2,FALSE),"Not in categories"))</f>
        <v/>
      </c>
    </row>
    <row r="820">
      <c r="A820" s="31" t="n"/>
      <c r="B820" s="32" t="n"/>
      <c r="C820" s="32" t="n"/>
      <c r="D820" s="33" t="n"/>
      <c r="E820" s="33" t="n"/>
      <c r="F820" s="33" t="n"/>
      <c r="G820" s="34" t="n"/>
      <c r="H820" s="35">
        <f>IF(A820="","",DATE(YEAR(A820),MONTH(A820),1))</f>
        <v/>
      </c>
      <c r="I820" s="35">
        <f>IF(A820="","",IF(G820="",H820,DATE(YEAR(G820),MONTH(G820),1)))</f>
        <v/>
      </c>
      <c r="J820" s="36">
        <f>IF(D820="","",IFERROR(VLOOKUP(D820,'Settings'!$A$18:$B$48,2,FALSE),"Not in categories"))</f>
        <v/>
      </c>
    </row>
    <row r="821">
      <c r="A821" s="31" t="n"/>
      <c r="B821" s="32" t="n"/>
      <c r="C821" s="32" t="n"/>
      <c r="D821" s="33" t="n"/>
      <c r="E821" s="33" t="n"/>
      <c r="F821" s="33" t="n"/>
      <c r="G821" s="34" t="n"/>
      <c r="H821" s="35">
        <f>IF(A821="","",DATE(YEAR(A821),MONTH(A821),1))</f>
        <v/>
      </c>
      <c r="I821" s="35">
        <f>IF(A821="","",IF(G821="",H821,DATE(YEAR(G821),MONTH(G821),1)))</f>
        <v/>
      </c>
      <c r="J821" s="36">
        <f>IF(D821="","",IFERROR(VLOOKUP(D821,'Settings'!$A$18:$B$48,2,FALSE),"Not in categories"))</f>
        <v/>
      </c>
    </row>
    <row r="822">
      <c r="A822" s="31" t="n"/>
      <c r="B822" s="32" t="n"/>
      <c r="C822" s="32" t="n"/>
      <c r="D822" s="33" t="n"/>
      <c r="E822" s="33" t="n"/>
      <c r="F822" s="33" t="n"/>
      <c r="G822" s="34" t="n"/>
      <c r="H822" s="35">
        <f>IF(A822="","",DATE(YEAR(A822),MONTH(A822),1))</f>
        <v/>
      </c>
      <c r="I822" s="35">
        <f>IF(A822="","",IF(G822="",H822,DATE(YEAR(G822),MONTH(G822),1)))</f>
        <v/>
      </c>
      <c r="J822" s="36">
        <f>IF(D822="","",IFERROR(VLOOKUP(D822,'Settings'!$A$18:$B$48,2,FALSE),"Not in categories"))</f>
        <v/>
      </c>
    </row>
    <row r="823">
      <c r="A823" s="31" t="n"/>
      <c r="B823" s="32" t="n"/>
      <c r="C823" s="32" t="n"/>
      <c r="D823" s="33" t="n"/>
      <c r="E823" s="33" t="n"/>
      <c r="F823" s="33" t="n"/>
      <c r="G823" s="34" t="n"/>
      <c r="H823" s="35">
        <f>IF(A823="","",DATE(YEAR(A823),MONTH(A823),1))</f>
        <v/>
      </c>
      <c r="I823" s="35">
        <f>IF(A823="","",IF(G823="",H823,DATE(YEAR(G823),MONTH(G823),1)))</f>
        <v/>
      </c>
      <c r="J823" s="36">
        <f>IF(D823="","",IFERROR(VLOOKUP(D823,'Settings'!$A$18:$B$48,2,FALSE),"Not in categories"))</f>
        <v/>
      </c>
    </row>
    <row r="824">
      <c r="A824" s="31" t="n"/>
      <c r="B824" s="32" t="n"/>
      <c r="C824" s="32" t="n"/>
      <c r="D824" s="33" t="n"/>
      <c r="E824" s="33" t="n"/>
      <c r="F824" s="33" t="n"/>
      <c r="G824" s="34" t="n"/>
      <c r="H824" s="35">
        <f>IF(A824="","",DATE(YEAR(A824),MONTH(A824),1))</f>
        <v/>
      </c>
      <c r="I824" s="35">
        <f>IF(A824="","",IF(G824="",H824,DATE(YEAR(G824),MONTH(G824),1)))</f>
        <v/>
      </c>
      <c r="J824" s="36">
        <f>IF(D824="","",IFERROR(VLOOKUP(D824,'Settings'!$A$18:$B$48,2,FALSE),"Not in categories"))</f>
        <v/>
      </c>
    </row>
    <row r="825">
      <c r="A825" s="31" t="n"/>
      <c r="B825" s="32" t="n"/>
      <c r="C825" s="32" t="n"/>
      <c r="D825" s="33" t="n"/>
      <c r="E825" s="33" t="n"/>
      <c r="F825" s="33" t="n"/>
      <c r="G825" s="34" t="n"/>
      <c r="H825" s="35">
        <f>IF(A825="","",DATE(YEAR(A825),MONTH(A825),1))</f>
        <v/>
      </c>
      <c r="I825" s="35">
        <f>IF(A825="","",IF(G825="",H825,DATE(YEAR(G825),MONTH(G825),1)))</f>
        <v/>
      </c>
      <c r="J825" s="36">
        <f>IF(D825="","",IFERROR(VLOOKUP(D825,'Settings'!$A$18:$B$48,2,FALSE),"Not in categories"))</f>
        <v/>
      </c>
    </row>
    <row r="826">
      <c r="A826" s="31" t="n"/>
      <c r="B826" s="32" t="n"/>
      <c r="C826" s="32" t="n"/>
      <c r="D826" s="33" t="n"/>
      <c r="E826" s="33" t="n"/>
      <c r="F826" s="33" t="n"/>
      <c r="G826" s="34" t="n"/>
      <c r="H826" s="35">
        <f>IF(A826="","",DATE(YEAR(A826),MONTH(A826),1))</f>
        <v/>
      </c>
      <c r="I826" s="35">
        <f>IF(A826="","",IF(G826="",H826,DATE(YEAR(G826),MONTH(G826),1)))</f>
        <v/>
      </c>
      <c r="J826" s="36">
        <f>IF(D826="","",IFERROR(VLOOKUP(D826,'Settings'!$A$18:$B$48,2,FALSE),"Not in categories"))</f>
        <v/>
      </c>
    </row>
    <row r="827">
      <c r="A827" s="31" t="n"/>
      <c r="B827" s="32" t="n"/>
      <c r="C827" s="32" t="n"/>
      <c r="D827" s="33" t="n"/>
      <c r="E827" s="33" t="n"/>
      <c r="F827" s="33" t="n"/>
      <c r="G827" s="34" t="n"/>
      <c r="H827" s="35">
        <f>IF(A827="","",DATE(YEAR(A827),MONTH(A827),1))</f>
        <v/>
      </c>
      <c r="I827" s="35">
        <f>IF(A827="","",IF(G827="",H827,DATE(YEAR(G827),MONTH(G827),1)))</f>
        <v/>
      </c>
      <c r="J827" s="36">
        <f>IF(D827="","",IFERROR(VLOOKUP(D827,'Settings'!$A$18:$B$48,2,FALSE),"Not in categories"))</f>
        <v/>
      </c>
    </row>
    <row r="828">
      <c r="A828" s="31" t="n"/>
      <c r="B828" s="32" t="n"/>
      <c r="C828" s="32" t="n"/>
      <c r="D828" s="33" t="n"/>
      <c r="E828" s="33" t="n"/>
      <c r="F828" s="33" t="n"/>
      <c r="G828" s="34" t="n"/>
      <c r="H828" s="35">
        <f>IF(A828="","",DATE(YEAR(A828),MONTH(A828),1))</f>
        <v/>
      </c>
      <c r="I828" s="35">
        <f>IF(A828="","",IF(G828="",H828,DATE(YEAR(G828),MONTH(G828),1)))</f>
        <v/>
      </c>
      <c r="J828" s="36">
        <f>IF(D828="","",IFERROR(VLOOKUP(D828,'Settings'!$A$18:$B$48,2,FALSE),"Not in categories"))</f>
        <v/>
      </c>
    </row>
    <row r="829">
      <c r="A829" s="31" t="n"/>
      <c r="B829" s="32" t="n"/>
      <c r="C829" s="32" t="n"/>
      <c r="D829" s="33" t="n"/>
      <c r="E829" s="33" t="n"/>
      <c r="F829" s="33" t="n"/>
      <c r="G829" s="34" t="n"/>
      <c r="H829" s="35">
        <f>IF(A829="","",DATE(YEAR(A829),MONTH(A829),1))</f>
        <v/>
      </c>
      <c r="I829" s="35">
        <f>IF(A829="","",IF(G829="",H829,DATE(YEAR(G829),MONTH(G829),1)))</f>
        <v/>
      </c>
      <c r="J829" s="36">
        <f>IF(D829="","",IFERROR(VLOOKUP(D829,'Settings'!$A$18:$B$48,2,FALSE),"Not in categories"))</f>
        <v/>
      </c>
    </row>
    <row r="830">
      <c r="A830" s="31" t="n"/>
      <c r="B830" s="32" t="n"/>
      <c r="C830" s="32" t="n"/>
      <c r="D830" s="33" t="n"/>
      <c r="E830" s="33" t="n"/>
      <c r="F830" s="33" t="n"/>
      <c r="G830" s="34" t="n"/>
      <c r="H830" s="35">
        <f>IF(A830="","",DATE(YEAR(A830),MONTH(A830),1))</f>
        <v/>
      </c>
      <c r="I830" s="35">
        <f>IF(A830="","",IF(G830="",H830,DATE(YEAR(G830),MONTH(G830),1)))</f>
        <v/>
      </c>
      <c r="J830" s="36">
        <f>IF(D830="","",IFERROR(VLOOKUP(D830,'Settings'!$A$18:$B$48,2,FALSE),"Not in categories"))</f>
        <v/>
      </c>
    </row>
    <row r="831">
      <c r="A831" s="31" t="n"/>
      <c r="B831" s="32" t="n"/>
      <c r="C831" s="32" t="n"/>
      <c r="D831" s="33" t="n"/>
      <c r="E831" s="33" t="n"/>
      <c r="F831" s="33" t="n"/>
      <c r="G831" s="34" t="n"/>
      <c r="H831" s="35">
        <f>IF(A831="","",DATE(YEAR(A831),MONTH(A831),1))</f>
        <v/>
      </c>
      <c r="I831" s="35">
        <f>IF(A831="","",IF(G831="",H831,DATE(YEAR(G831),MONTH(G831),1)))</f>
        <v/>
      </c>
      <c r="J831" s="36">
        <f>IF(D831="","",IFERROR(VLOOKUP(D831,'Settings'!$A$18:$B$48,2,FALSE),"Not in categories"))</f>
        <v/>
      </c>
    </row>
    <row r="832">
      <c r="A832" s="31" t="n"/>
      <c r="B832" s="32" t="n"/>
      <c r="C832" s="32" t="n"/>
      <c r="D832" s="33" t="n"/>
      <c r="E832" s="33" t="n"/>
      <c r="F832" s="33" t="n"/>
      <c r="G832" s="34" t="n"/>
      <c r="H832" s="35">
        <f>IF(A832="","",DATE(YEAR(A832),MONTH(A832),1))</f>
        <v/>
      </c>
      <c r="I832" s="35">
        <f>IF(A832="","",IF(G832="",H832,DATE(YEAR(G832),MONTH(G832),1)))</f>
        <v/>
      </c>
      <c r="J832" s="36">
        <f>IF(D832="","",IFERROR(VLOOKUP(D832,'Settings'!$A$18:$B$48,2,FALSE),"Not in categories"))</f>
        <v/>
      </c>
    </row>
    <row r="833">
      <c r="A833" s="31" t="n"/>
      <c r="B833" s="32" t="n"/>
      <c r="C833" s="32" t="n"/>
      <c r="D833" s="33" t="n"/>
      <c r="E833" s="33" t="n"/>
      <c r="F833" s="33" t="n"/>
      <c r="G833" s="34" t="n"/>
      <c r="H833" s="35">
        <f>IF(A833="","",DATE(YEAR(A833),MONTH(A833),1))</f>
        <v/>
      </c>
      <c r="I833" s="35">
        <f>IF(A833="","",IF(G833="",H833,DATE(YEAR(G833),MONTH(G833),1)))</f>
        <v/>
      </c>
      <c r="J833" s="36">
        <f>IF(D833="","",IFERROR(VLOOKUP(D833,'Settings'!$A$18:$B$48,2,FALSE),"Not in categories"))</f>
        <v/>
      </c>
    </row>
    <row r="834">
      <c r="A834" s="31" t="n"/>
      <c r="B834" s="32" t="n"/>
      <c r="C834" s="32" t="n"/>
      <c r="D834" s="33" t="n"/>
      <c r="E834" s="33" t="n"/>
      <c r="F834" s="33" t="n"/>
      <c r="G834" s="34" t="n"/>
      <c r="H834" s="35">
        <f>IF(A834="","",DATE(YEAR(A834),MONTH(A834),1))</f>
        <v/>
      </c>
      <c r="I834" s="35">
        <f>IF(A834="","",IF(G834="",H834,DATE(YEAR(G834),MONTH(G834),1)))</f>
        <v/>
      </c>
      <c r="J834" s="36">
        <f>IF(D834="","",IFERROR(VLOOKUP(D834,'Settings'!$A$18:$B$48,2,FALSE),"Not in categories"))</f>
        <v/>
      </c>
    </row>
    <row r="835">
      <c r="A835" s="31" t="n"/>
      <c r="B835" s="32" t="n"/>
      <c r="C835" s="32" t="n"/>
      <c r="D835" s="33" t="n"/>
      <c r="E835" s="33" t="n"/>
      <c r="F835" s="33" t="n"/>
      <c r="G835" s="34" t="n"/>
      <c r="H835" s="35">
        <f>IF(A835="","",DATE(YEAR(A835),MONTH(A835),1))</f>
        <v/>
      </c>
      <c r="I835" s="35">
        <f>IF(A835="","",IF(G835="",H835,DATE(YEAR(G835),MONTH(G835),1)))</f>
        <v/>
      </c>
      <c r="J835" s="36">
        <f>IF(D835="","",IFERROR(VLOOKUP(D835,'Settings'!$A$18:$B$48,2,FALSE),"Not in categories"))</f>
        <v/>
      </c>
    </row>
    <row r="836">
      <c r="A836" s="31" t="n"/>
      <c r="B836" s="32" t="n"/>
      <c r="C836" s="32" t="n"/>
      <c r="D836" s="33" t="n"/>
      <c r="E836" s="33" t="n"/>
      <c r="F836" s="33" t="n"/>
      <c r="G836" s="34" t="n"/>
      <c r="H836" s="35">
        <f>IF(A836="","",DATE(YEAR(A836),MONTH(A836),1))</f>
        <v/>
      </c>
      <c r="I836" s="35">
        <f>IF(A836="","",IF(G836="",H836,DATE(YEAR(G836),MONTH(G836),1)))</f>
        <v/>
      </c>
      <c r="J836" s="36">
        <f>IF(D836="","",IFERROR(VLOOKUP(D836,'Settings'!$A$18:$B$48,2,FALSE),"Not in categories"))</f>
        <v/>
      </c>
    </row>
    <row r="837">
      <c r="A837" s="31" t="n"/>
      <c r="B837" s="32" t="n"/>
      <c r="C837" s="32" t="n"/>
      <c r="D837" s="33" t="n"/>
      <c r="E837" s="33" t="n"/>
      <c r="F837" s="33" t="n"/>
      <c r="G837" s="34" t="n"/>
      <c r="H837" s="35">
        <f>IF(A837="","",DATE(YEAR(A837),MONTH(A837),1))</f>
        <v/>
      </c>
      <c r="I837" s="35">
        <f>IF(A837="","",IF(G837="",H837,DATE(YEAR(G837),MONTH(G837),1)))</f>
        <v/>
      </c>
      <c r="J837" s="36">
        <f>IF(D837="","",IFERROR(VLOOKUP(D837,'Settings'!$A$18:$B$48,2,FALSE),"Not in categories"))</f>
        <v/>
      </c>
    </row>
    <row r="838">
      <c r="A838" s="31" t="n"/>
      <c r="B838" s="32" t="n"/>
      <c r="C838" s="32" t="n"/>
      <c r="D838" s="33" t="n"/>
      <c r="E838" s="33" t="n"/>
      <c r="F838" s="33" t="n"/>
      <c r="G838" s="34" t="n"/>
      <c r="H838" s="35">
        <f>IF(A838="","",DATE(YEAR(A838),MONTH(A838),1))</f>
        <v/>
      </c>
      <c r="I838" s="35">
        <f>IF(A838="","",IF(G838="",H838,DATE(YEAR(G838),MONTH(G838),1)))</f>
        <v/>
      </c>
      <c r="J838" s="36">
        <f>IF(D838="","",IFERROR(VLOOKUP(D838,'Settings'!$A$18:$B$48,2,FALSE),"Not in categories"))</f>
        <v/>
      </c>
    </row>
    <row r="839">
      <c r="A839" s="31" t="n"/>
      <c r="B839" s="32" t="n"/>
      <c r="C839" s="32" t="n"/>
      <c r="D839" s="33" t="n"/>
      <c r="E839" s="33" t="n"/>
      <c r="F839" s="33" t="n"/>
      <c r="G839" s="34" t="n"/>
      <c r="H839" s="35">
        <f>IF(A839="","",DATE(YEAR(A839),MONTH(A839),1))</f>
        <v/>
      </c>
      <c r="I839" s="35">
        <f>IF(A839="","",IF(G839="",H839,DATE(YEAR(G839),MONTH(G839),1)))</f>
        <v/>
      </c>
      <c r="J839" s="36">
        <f>IF(D839="","",IFERROR(VLOOKUP(D839,'Settings'!$A$18:$B$48,2,FALSE),"Not in categories"))</f>
        <v/>
      </c>
    </row>
    <row r="840">
      <c r="A840" s="31" t="n"/>
      <c r="B840" s="32" t="n"/>
      <c r="C840" s="32" t="n"/>
      <c r="D840" s="33" t="n"/>
      <c r="E840" s="33" t="n"/>
      <c r="F840" s="33" t="n"/>
      <c r="G840" s="34" t="n"/>
      <c r="H840" s="35">
        <f>IF(A840="","",DATE(YEAR(A840),MONTH(A840),1))</f>
        <v/>
      </c>
      <c r="I840" s="35">
        <f>IF(A840="","",IF(G840="",H840,DATE(YEAR(G840),MONTH(G840),1)))</f>
        <v/>
      </c>
      <c r="J840" s="36">
        <f>IF(D840="","",IFERROR(VLOOKUP(D840,'Settings'!$A$18:$B$48,2,FALSE),"Not in categories"))</f>
        <v/>
      </c>
    </row>
    <row r="841">
      <c r="A841" s="31" t="n"/>
      <c r="B841" s="32" t="n"/>
      <c r="C841" s="32" t="n"/>
      <c r="D841" s="33" t="n"/>
      <c r="E841" s="33" t="n"/>
      <c r="F841" s="33" t="n"/>
      <c r="G841" s="34" t="n"/>
      <c r="H841" s="35">
        <f>IF(A841="","",DATE(YEAR(A841),MONTH(A841),1))</f>
        <v/>
      </c>
      <c r="I841" s="35">
        <f>IF(A841="","",IF(G841="",H841,DATE(YEAR(G841),MONTH(G841),1)))</f>
        <v/>
      </c>
      <c r="J841" s="36">
        <f>IF(D841="","",IFERROR(VLOOKUP(D841,'Settings'!$A$18:$B$48,2,FALSE),"Not in categories"))</f>
        <v/>
      </c>
    </row>
    <row r="842">
      <c r="A842" s="31" t="n"/>
      <c r="B842" s="32" t="n"/>
      <c r="C842" s="32" t="n"/>
      <c r="D842" s="33" t="n"/>
      <c r="E842" s="33" t="n"/>
      <c r="F842" s="33" t="n"/>
      <c r="G842" s="34" t="n"/>
      <c r="H842" s="35">
        <f>IF(A842="","",DATE(YEAR(A842),MONTH(A842),1))</f>
        <v/>
      </c>
      <c r="I842" s="35">
        <f>IF(A842="","",IF(G842="",H842,DATE(YEAR(G842),MONTH(G842),1)))</f>
        <v/>
      </c>
      <c r="J842" s="36">
        <f>IF(D842="","",IFERROR(VLOOKUP(D842,'Settings'!$A$18:$B$48,2,FALSE),"Not in categories"))</f>
        <v/>
      </c>
    </row>
    <row r="843">
      <c r="A843" s="31" t="n"/>
      <c r="B843" s="32" t="n"/>
      <c r="C843" s="32" t="n"/>
      <c r="D843" s="33" t="n"/>
      <c r="E843" s="33" t="n"/>
      <c r="F843" s="33" t="n"/>
      <c r="G843" s="34" t="n"/>
      <c r="H843" s="35">
        <f>IF(A843="","",DATE(YEAR(A843),MONTH(A843),1))</f>
        <v/>
      </c>
      <c r="I843" s="35">
        <f>IF(A843="","",IF(G843="",H843,DATE(YEAR(G843),MONTH(G843),1)))</f>
        <v/>
      </c>
      <c r="J843" s="36">
        <f>IF(D843="","",IFERROR(VLOOKUP(D843,'Settings'!$A$18:$B$48,2,FALSE),"Not in categories"))</f>
        <v/>
      </c>
    </row>
    <row r="844">
      <c r="A844" s="31" t="n"/>
      <c r="B844" s="32" t="n"/>
      <c r="C844" s="32" t="n"/>
      <c r="D844" s="33" t="n"/>
      <c r="E844" s="33" t="n"/>
      <c r="F844" s="33" t="n"/>
      <c r="G844" s="34" t="n"/>
      <c r="H844" s="35">
        <f>IF(A844="","",DATE(YEAR(A844),MONTH(A844),1))</f>
        <v/>
      </c>
      <c r="I844" s="35">
        <f>IF(A844="","",IF(G844="",H844,DATE(YEAR(G844),MONTH(G844),1)))</f>
        <v/>
      </c>
      <c r="J844" s="36">
        <f>IF(D844="","",IFERROR(VLOOKUP(D844,'Settings'!$A$18:$B$48,2,FALSE),"Not in categories"))</f>
        <v/>
      </c>
    </row>
    <row r="845">
      <c r="A845" s="31" t="n"/>
      <c r="B845" s="32" t="n"/>
      <c r="C845" s="32" t="n"/>
      <c r="D845" s="33" t="n"/>
      <c r="E845" s="33" t="n"/>
      <c r="F845" s="33" t="n"/>
      <c r="G845" s="34" t="n"/>
      <c r="H845" s="35">
        <f>IF(A845="","",DATE(YEAR(A845),MONTH(A845),1))</f>
        <v/>
      </c>
      <c r="I845" s="35">
        <f>IF(A845="","",IF(G845="",H845,DATE(YEAR(G845),MONTH(G845),1)))</f>
        <v/>
      </c>
      <c r="J845" s="36">
        <f>IF(D845="","",IFERROR(VLOOKUP(D845,'Settings'!$A$18:$B$48,2,FALSE),"Not in categories"))</f>
        <v/>
      </c>
    </row>
    <row r="846">
      <c r="A846" s="31" t="n"/>
      <c r="B846" s="32" t="n"/>
      <c r="C846" s="32" t="n"/>
      <c r="D846" s="33" t="n"/>
      <c r="E846" s="33" t="n"/>
      <c r="F846" s="33" t="n"/>
      <c r="G846" s="34" t="n"/>
      <c r="H846" s="35">
        <f>IF(A846="","",DATE(YEAR(A846),MONTH(A846),1))</f>
        <v/>
      </c>
      <c r="I846" s="35">
        <f>IF(A846="","",IF(G846="",H846,DATE(YEAR(G846),MONTH(G846),1)))</f>
        <v/>
      </c>
      <c r="J846" s="36">
        <f>IF(D846="","",IFERROR(VLOOKUP(D846,'Settings'!$A$18:$B$48,2,FALSE),"Not in categories"))</f>
        <v/>
      </c>
    </row>
    <row r="847">
      <c r="A847" s="31" t="n"/>
      <c r="B847" s="32" t="n"/>
      <c r="C847" s="32" t="n"/>
      <c r="D847" s="33" t="n"/>
      <c r="E847" s="33" t="n"/>
      <c r="F847" s="33" t="n"/>
      <c r="G847" s="34" t="n"/>
      <c r="H847" s="35">
        <f>IF(A847="","",DATE(YEAR(A847),MONTH(A847),1))</f>
        <v/>
      </c>
      <c r="I847" s="35">
        <f>IF(A847="","",IF(G847="",H847,DATE(YEAR(G847),MONTH(G847),1)))</f>
        <v/>
      </c>
      <c r="J847" s="36">
        <f>IF(D847="","",IFERROR(VLOOKUP(D847,'Settings'!$A$18:$B$48,2,FALSE),"Not in categories"))</f>
        <v/>
      </c>
    </row>
    <row r="848">
      <c r="A848" s="31" t="n"/>
      <c r="B848" s="32" t="n"/>
      <c r="C848" s="32" t="n"/>
      <c r="D848" s="33" t="n"/>
      <c r="E848" s="33" t="n"/>
      <c r="F848" s="33" t="n"/>
      <c r="G848" s="34" t="n"/>
      <c r="H848" s="35">
        <f>IF(A848="","",DATE(YEAR(A848),MONTH(A848),1))</f>
        <v/>
      </c>
      <c r="I848" s="35">
        <f>IF(A848="","",IF(G848="",H848,DATE(YEAR(G848),MONTH(G848),1)))</f>
        <v/>
      </c>
      <c r="J848" s="36">
        <f>IF(D848="","",IFERROR(VLOOKUP(D848,'Settings'!$A$18:$B$48,2,FALSE),"Not in categories"))</f>
        <v/>
      </c>
    </row>
    <row r="849">
      <c r="A849" s="31" t="n"/>
      <c r="B849" s="32" t="n"/>
      <c r="C849" s="32" t="n"/>
      <c r="D849" s="33" t="n"/>
      <c r="E849" s="33" t="n"/>
      <c r="F849" s="33" t="n"/>
      <c r="G849" s="34" t="n"/>
      <c r="H849" s="35">
        <f>IF(A849="","",DATE(YEAR(A849),MONTH(A849),1))</f>
        <v/>
      </c>
      <c r="I849" s="35">
        <f>IF(A849="","",IF(G849="",H849,DATE(YEAR(G849),MONTH(G849),1)))</f>
        <v/>
      </c>
      <c r="J849" s="36">
        <f>IF(D849="","",IFERROR(VLOOKUP(D849,'Settings'!$A$18:$B$48,2,FALSE),"Not in categories"))</f>
        <v/>
      </c>
    </row>
    <row r="850">
      <c r="A850" s="31" t="n"/>
      <c r="B850" s="32" t="n"/>
      <c r="C850" s="32" t="n"/>
      <c r="D850" s="33" t="n"/>
      <c r="E850" s="33" t="n"/>
      <c r="F850" s="33" t="n"/>
      <c r="G850" s="34" t="n"/>
      <c r="H850" s="35">
        <f>IF(A850="","",DATE(YEAR(A850),MONTH(A850),1))</f>
        <v/>
      </c>
      <c r="I850" s="35">
        <f>IF(A850="","",IF(G850="",H850,DATE(YEAR(G850),MONTH(G850),1)))</f>
        <v/>
      </c>
      <c r="J850" s="36">
        <f>IF(D850="","",IFERROR(VLOOKUP(D850,'Settings'!$A$18:$B$48,2,FALSE),"Not in categories"))</f>
        <v/>
      </c>
    </row>
    <row r="851">
      <c r="A851" s="31" t="n"/>
      <c r="B851" s="32" t="n"/>
      <c r="C851" s="32" t="n"/>
      <c r="D851" s="33" t="n"/>
      <c r="E851" s="33" t="n"/>
      <c r="F851" s="33" t="n"/>
      <c r="G851" s="34" t="n"/>
      <c r="H851" s="35">
        <f>IF(A851="","",DATE(YEAR(A851),MONTH(A851),1))</f>
        <v/>
      </c>
      <c r="I851" s="35">
        <f>IF(A851="","",IF(G851="",H851,DATE(YEAR(G851),MONTH(G851),1)))</f>
        <v/>
      </c>
      <c r="J851" s="36">
        <f>IF(D851="","",IFERROR(VLOOKUP(D851,'Settings'!$A$18:$B$48,2,FALSE),"Not in categories"))</f>
        <v/>
      </c>
    </row>
    <row r="852">
      <c r="A852" s="31" t="n"/>
      <c r="B852" s="32" t="n"/>
      <c r="C852" s="32" t="n"/>
      <c r="D852" s="33" t="n"/>
      <c r="E852" s="33" t="n"/>
      <c r="F852" s="33" t="n"/>
      <c r="G852" s="34" t="n"/>
      <c r="H852" s="35">
        <f>IF(A852="","",DATE(YEAR(A852),MONTH(A852),1))</f>
        <v/>
      </c>
      <c r="I852" s="35">
        <f>IF(A852="","",IF(G852="",H852,DATE(YEAR(G852),MONTH(G852),1)))</f>
        <v/>
      </c>
      <c r="J852" s="36">
        <f>IF(D852="","",IFERROR(VLOOKUP(D852,'Settings'!$A$18:$B$48,2,FALSE),"Not in categories"))</f>
        <v/>
      </c>
    </row>
    <row r="853">
      <c r="A853" s="31" t="n"/>
      <c r="B853" s="32" t="n"/>
      <c r="C853" s="32" t="n"/>
      <c r="D853" s="33" t="n"/>
      <c r="E853" s="33" t="n"/>
      <c r="F853" s="33" t="n"/>
      <c r="G853" s="34" t="n"/>
      <c r="H853" s="35">
        <f>IF(A853="","",DATE(YEAR(A853),MONTH(A853),1))</f>
        <v/>
      </c>
      <c r="I853" s="35">
        <f>IF(A853="","",IF(G853="",H853,DATE(YEAR(G853),MONTH(G853),1)))</f>
        <v/>
      </c>
      <c r="J853" s="36">
        <f>IF(D853="","",IFERROR(VLOOKUP(D853,'Settings'!$A$18:$B$48,2,FALSE),"Not in categories"))</f>
        <v/>
      </c>
    </row>
    <row r="854">
      <c r="A854" s="31" t="n"/>
      <c r="B854" s="32" t="n"/>
      <c r="C854" s="32" t="n"/>
      <c r="D854" s="33" t="n"/>
      <c r="E854" s="33" t="n"/>
      <c r="F854" s="33" t="n"/>
      <c r="G854" s="34" t="n"/>
      <c r="H854" s="35">
        <f>IF(A854="","",DATE(YEAR(A854),MONTH(A854),1))</f>
        <v/>
      </c>
      <c r="I854" s="35">
        <f>IF(A854="","",IF(G854="",H854,DATE(YEAR(G854),MONTH(G854),1)))</f>
        <v/>
      </c>
      <c r="J854" s="36">
        <f>IF(D854="","",IFERROR(VLOOKUP(D854,'Settings'!$A$18:$B$48,2,FALSE),"Not in categories"))</f>
        <v/>
      </c>
    </row>
    <row r="855">
      <c r="A855" s="31" t="n"/>
      <c r="B855" s="32" t="n"/>
      <c r="C855" s="32" t="n"/>
      <c r="D855" s="33" t="n"/>
      <c r="E855" s="33" t="n"/>
      <c r="F855" s="33" t="n"/>
      <c r="G855" s="34" t="n"/>
      <c r="H855" s="35">
        <f>IF(A855="","",DATE(YEAR(A855),MONTH(A855),1))</f>
        <v/>
      </c>
      <c r="I855" s="35">
        <f>IF(A855="","",IF(G855="",H855,DATE(YEAR(G855),MONTH(G855),1)))</f>
        <v/>
      </c>
      <c r="J855" s="36">
        <f>IF(D855="","",IFERROR(VLOOKUP(D855,'Settings'!$A$18:$B$48,2,FALSE),"Not in categories"))</f>
        <v/>
      </c>
    </row>
    <row r="856">
      <c r="A856" s="31" t="n"/>
      <c r="B856" s="32" t="n"/>
      <c r="C856" s="32" t="n"/>
      <c r="D856" s="33" t="n"/>
      <c r="E856" s="33" t="n"/>
      <c r="F856" s="33" t="n"/>
      <c r="G856" s="34" t="n"/>
      <c r="H856" s="35">
        <f>IF(A856="","",DATE(YEAR(A856),MONTH(A856),1))</f>
        <v/>
      </c>
      <c r="I856" s="35">
        <f>IF(A856="","",IF(G856="",H856,DATE(YEAR(G856),MONTH(G856),1)))</f>
        <v/>
      </c>
      <c r="J856" s="36">
        <f>IF(D856="","",IFERROR(VLOOKUP(D856,'Settings'!$A$18:$B$48,2,FALSE),"Not in categories"))</f>
        <v/>
      </c>
    </row>
    <row r="857">
      <c r="A857" s="31" t="n"/>
      <c r="B857" s="32" t="n"/>
      <c r="C857" s="32" t="n"/>
      <c r="D857" s="33" t="n"/>
      <c r="E857" s="33" t="n"/>
      <c r="F857" s="33" t="n"/>
      <c r="G857" s="34" t="n"/>
      <c r="H857" s="35">
        <f>IF(A857="","",DATE(YEAR(A857),MONTH(A857),1))</f>
        <v/>
      </c>
      <c r="I857" s="35">
        <f>IF(A857="","",IF(G857="",H857,DATE(YEAR(G857),MONTH(G857),1)))</f>
        <v/>
      </c>
      <c r="J857" s="36">
        <f>IF(D857="","",IFERROR(VLOOKUP(D857,'Settings'!$A$18:$B$48,2,FALSE),"Not in categories"))</f>
        <v/>
      </c>
    </row>
    <row r="858">
      <c r="A858" s="31" t="n"/>
      <c r="B858" s="32" t="n"/>
      <c r="C858" s="32" t="n"/>
      <c r="D858" s="33" t="n"/>
      <c r="E858" s="33" t="n"/>
      <c r="F858" s="33" t="n"/>
      <c r="G858" s="34" t="n"/>
      <c r="H858" s="35">
        <f>IF(A858="","",DATE(YEAR(A858),MONTH(A858),1))</f>
        <v/>
      </c>
      <c r="I858" s="35">
        <f>IF(A858="","",IF(G858="",H858,DATE(YEAR(G858),MONTH(G858),1)))</f>
        <v/>
      </c>
      <c r="J858" s="36">
        <f>IF(D858="","",IFERROR(VLOOKUP(D858,'Settings'!$A$18:$B$48,2,FALSE),"Not in categories"))</f>
        <v/>
      </c>
    </row>
    <row r="859">
      <c r="A859" s="31" t="n"/>
      <c r="B859" s="32" t="n"/>
      <c r="C859" s="32" t="n"/>
      <c r="D859" s="33" t="n"/>
      <c r="E859" s="33" t="n"/>
      <c r="F859" s="33" t="n"/>
      <c r="G859" s="34" t="n"/>
      <c r="H859" s="35">
        <f>IF(A859="","",DATE(YEAR(A859),MONTH(A859),1))</f>
        <v/>
      </c>
      <c r="I859" s="35">
        <f>IF(A859="","",IF(G859="",H859,DATE(YEAR(G859),MONTH(G859),1)))</f>
        <v/>
      </c>
      <c r="J859" s="36">
        <f>IF(D859="","",IFERROR(VLOOKUP(D859,'Settings'!$A$18:$B$48,2,FALSE),"Not in categories"))</f>
        <v/>
      </c>
    </row>
    <row r="860">
      <c r="A860" s="31" t="n"/>
      <c r="B860" s="32" t="n"/>
      <c r="C860" s="32" t="n"/>
      <c r="D860" s="33" t="n"/>
      <c r="E860" s="33" t="n"/>
      <c r="F860" s="33" t="n"/>
      <c r="G860" s="34" t="n"/>
      <c r="H860" s="35">
        <f>IF(A860="","",DATE(YEAR(A860),MONTH(A860),1))</f>
        <v/>
      </c>
      <c r="I860" s="35">
        <f>IF(A860="","",IF(G860="",H860,DATE(YEAR(G860),MONTH(G860),1)))</f>
        <v/>
      </c>
      <c r="J860" s="36">
        <f>IF(D860="","",IFERROR(VLOOKUP(D860,'Settings'!$A$18:$B$48,2,FALSE),"Not in categories"))</f>
        <v/>
      </c>
    </row>
    <row r="861">
      <c r="A861" s="31" t="n"/>
      <c r="B861" s="32" t="n"/>
      <c r="C861" s="32" t="n"/>
      <c r="D861" s="33" t="n"/>
      <c r="E861" s="33" t="n"/>
      <c r="F861" s="33" t="n"/>
      <c r="G861" s="34" t="n"/>
      <c r="H861" s="35">
        <f>IF(A861="","",DATE(YEAR(A861),MONTH(A861),1))</f>
        <v/>
      </c>
      <c r="I861" s="35">
        <f>IF(A861="","",IF(G861="",H861,DATE(YEAR(G861),MONTH(G861),1)))</f>
        <v/>
      </c>
      <c r="J861" s="36">
        <f>IF(D861="","",IFERROR(VLOOKUP(D861,'Settings'!$A$18:$B$48,2,FALSE),"Not in categories"))</f>
        <v/>
      </c>
    </row>
    <row r="862">
      <c r="A862" s="31" t="n"/>
      <c r="B862" s="32" t="n"/>
      <c r="C862" s="32" t="n"/>
      <c r="D862" s="33" t="n"/>
      <c r="E862" s="33" t="n"/>
      <c r="F862" s="33" t="n"/>
      <c r="G862" s="34" t="n"/>
      <c r="H862" s="35">
        <f>IF(A862="","",DATE(YEAR(A862),MONTH(A862),1))</f>
        <v/>
      </c>
      <c r="I862" s="35">
        <f>IF(A862="","",IF(G862="",H862,DATE(YEAR(G862),MONTH(G862),1)))</f>
        <v/>
      </c>
      <c r="J862" s="36">
        <f>IF(D862="","",IFERROR(VLOOKUP(D862,'Settings'!$A$18:$B$48,2,FALSE),"Not in categories"))</f>
        <v/>
      </c>
    </row>
    <row r="863">
      <c r="A863" s="31" t="n"/>
      <c r="B863" s="32" t="n"/>
      <c r="C863" s="32" t="n"/>
      <c r="D863" s="33" t="n"/>
      <c r="E863" s="33" t="n"/>
      <c r="F863" s="33" t="n"/>
      <c r="G863" s="34" t="n"/>
      <c r="H863" s="35">
        <f>IF(A863="","",DATE(YEAR(A863),MONTH(A863),1))</f>
        <v/>
      </c>
      <c r="I863" s="35">
        <f>IF(A863="","",IF(G863="",H863,DATE(YEAR(G863),MONTH(G863),1)))</f>
        <v/>
      </c>
      <c r="J863" s="36">
        <f>IF(D863="","",IFERROR(VLOOKUP(D863,'Settings'!$A$18:$B$48,2,FALSE),"Not in categories"))</f>
        <v/>
      </c>
    </row>
    <row r="864">
      <c r="A864" s="31" t="n"/>
      <c r="B864" s="32" t="n"/>
      <c r="C864" s="32" t="n"/>
      <c r="D864" s="33" t="n"/>
      <c r="E864" s="33" t="n"/>
      <c r="F864" s="33" t="n"/>
      <c r="G864" s="34" t="n"/>
      <c r="H864" s="35">
        <f>IF(A864="","",DATE(YEAR(A864),MONTH(A864),1))</f>
        <v/>
      </c>
      <c r="I864" s="35">
        <f>IF(A864="","",IF(G864="",H864,DATE(YEAR(G864),MONTH(G864),1)))</f>
        <v/>
      </c>
      <c r="J864" s="36">
        <f>IF(D864="","",IFERROR(VLOOKUP(D864,'Settings'!$A$18:$B$48,2,FALSE),"Not in categories"))</f>
        <v/>
      </c>
    </row>
    <row r="865">
      <c r="A865" s="31" t="n"/>
      <c r="B865" s="32" t="n"/>
      <c r="C865" s="32" t="n"/>
      <c r="D865" s="33" t="n"/>
      <c r="E865" s="33" t="n"/>
      <c r="F865" s="33" t="n"/>
      <c r="G865" s="34" t="n"/>
      <c r="H865" s="35">
        <f>IF(A865="","",DATE(YEAR(A865),MONTH(A865),1))</f>
        <v/>
      </c>
      <c r="I865" s="35">
        <f>IF(A865="","",IF(G865="",H865,DATE(YEAR(G865),MONTH(G865),1)))</f>
        <v/>
      </c>
      <c r="J865" s="36">
        <f>IF(D865="","",IFERROR(VLOOKUP(D865,'Settings'!$A$18:$B$48,2,FALSE),"Not in categories"))</f>
        <v/>
      </c>
    </row>
    <row r="866">
      <c r="A866" s="31" t="n"/>
      <c r="B866" s="32" t="n"/>
      <c r="C866" s="32" t="n"/>
      <c r="D866" s="33" t="n"/>
      <c r="E866" s="33" t="n"/>
      <c r="F866" s="33" t="n"/>
      <c r="G866" s="34" t="n"/>
      <c r="H866" s="35">
        <f>IF(A866="","",DATE(YEAR(A866),MONTH(A866),1))</f>
        <v/>
      </c>
      <c r="I866" s="35">
        <f>IF(A866="","",IF(G866="",H866,DATE(YEAR(G866),MONTH(G866),1)))</f>
        <v/>
      </c>
      <c r="J866" s="36">
        <f>IF(D866="","",IFERROR(VLOOKUP(D866,'Settings'!$A$18:$B$48,2,FALSE),"Not in categories"))</f>
        <v/>
      </c>
    </row>
    <row r="867">
      <c r="A867" s="31" t="n"/>
      <c r="B867" s="32" t="n"/>
      <c r="C867" s="32" t="n"/>
      <c r="D867" s="33" t="n"/>
      <c r="E867" s="33" t="n"/>
      <c r="F867" s="33" t="n"/>
      <c r="G867" s="34" t="n"/>
      <c r="H867" s="35">
        <f>IF(A867="","",DATE(YEAR(A867),MONTH(A867),1))</f>
        <v/>
      </c>
      <c r="I867" s="35">
        <f>IF(A867="","",IF(G867="",H867,DATE(YEAR(G867),MONTH(G867),1)))</f>
        <v/>
      </c>
      <c r="J867" s="36">
        <f>IF(D867="","",IFERROR(VLOOKUP(D867,'Settings'!$A$18:$B$48,2,FALSE),"Not in categories"))</f>
        <v/>
      </c>
    </row>
    <row r="868">
      <c r="A868" s="31" t="n"/>
      <c r="B868" s="32" t="n"/>
      <c r="C868" s="32" t="n"/>
      <c r="D868" s="33" t="n"/>
      <c r="E868" s="33" t="n"/>
      <c r="F868" s="33" t="n"/>
      <c r="G868" s="34" t="n"/>
      <c r="H868" s="35">
        <f>IF(A868="","",DATE(YEAR(A868),MONTH(A868),1))</f>
        <v/>
      </c>
      <c r="I868" s="35">
        <f>IF(A868="","",IF(G868="",H868,DATE(YEAR(G868),MONTH(G868),1)))</f>
        <v/>
      </c>
      <c r="J868" s="36">
        <f>IF(D868="","",IFERROR(VLOOKUP(D868,'Settings'!$A$18:$B$48,2,FALSE),"Not in categories"))</f>
        <v/>
      </c>
    </row>
    <row r="869">
      <c r="A869" s="31" t="n"/>
      <c r="B869" s="32" t="n"/>
      <c r="C869" s="32" t="n"/>
      <c r="D869" s="33" t="n"/>
      <c r="E869" s="33" t="n"/>
      <c r="F869" s="33" t="n"/>
      <c r="G869" s="34" t="n"/>
      <c r="H869" s="35">
        <f>IF(A869="","",DATE(YEAR(A869),MONTH(A869),1))</f>
        <v/>
      </c>
      <c r="I869" s="35">
        <f>IF(A869="","",IF(G869="",H869,DATE(YEAR(G869),MONTH(G869),1)))</f>
        <v/>
      </c>
      <c r="J869" s="36">
        <f>IF(D869="","",IFERROR(VLOOKUP(D869,'Settings'!$A$18:$B$48,2,FALSE),"Not in categories"))</f>
        <v/>
      </c>
    </row>
    <row r="870">
      <c r="A870" s="31" t="n"/>
      <c r="B870" s="32" t="n"/>
      <c r="C870" s="32" t="n"/>
      <c r="D870" s="33" t="n"/>
      <c r="E870" s="33" t="n"/>
      <c r="F870" s="33" t="n"/>
      <c r="G870" s="34" t="n"/>
      <c r="H870" s="35">
        <f>IF(A870="","",DATE(YEAR(A870),MONTH(A870),1))</f>
        <v/>
      </c>
      <c r="I870" s="35">
        <f>IF(A870="","",IF(G870="",H870,DATE(YEAR(G870),MONTH(G870),1)))</f>
        <v/>
      </c>
      <c r="J870" s="36">
        <f>IF(D870="","",IFERROR(VLOOKUP(D870,'Settings'!$A$18:$B$48,2,FALSE),"Not in categories"))</f>
        <v/>
      </c>
    </row>
    <row r="871">
      <c r="A871" s="31" t="n"/>
      <c r="B871" s="32" t="n"/>
      <c r="C871" s="32" t="n"/>
      <c r="D871" s="33" t="n"/>
      <c r="E871" s="33" t="n"/>
      <c r="F871" s="33" t="n"/>
      <c r="G871" s="34" t="n"/>
      <c r="H871" s="35">
        <f>IF(A871="","",DATE(YEAR(A871),MONTH(A871),1))</f>
        <v/>
      </c>
      <c r="I871" s="35">
        <f>IF(A871="","",IF(G871="",H871,DATE(YEAR(G871),MONTH(G871),1)))</f>
        <v/>
      </c>
      <c r="J871" s="36">
        <f>IF(D871="","",IFERROR(VLOOKUP(D871,'Settings'!$A$18:$B$48,2,FALSE),"Not in categories"))</f>
        <v/>
      </c>
    </row>
    <row r="872">
      <c r="A872" s="31" t="n"/>
      <c r="B872" s="32" t="n"/>
      <c r="C872" s="32" t="n"/>
      <c r="D872" s="33" t="n"/>
      <c r="E872" s="33" t="n"/>
      <c r="F872" s="33" t="n"/>
      <c r="G872" s="34" t="n"/>
      <c r="H872" s="35">
        <f>IF(A872="","",DATE(YEAR(A872),MONTH(A872),1))</f>
        <v/>
      </c>
      <c r="I872" s="35">
        <f>IF(A872="","",IF(G872="",H872,DATE(YEAR(G872),MONTH(G872),1)))</f>
        <v/>
      </c>
      <c r="J872" s="36">
        <f>IF(D872="","",IFERROR(VLOOKUP(D872,'Settings'!$A$18:$B$48,2,FALSE),"Not in categories"))</f>
        <v/>
      </c>
    </row>
    <row r="873">
      <c r="A873" s="31" t="n"/>
      <c r="B873" s="32" t="n"/>
      <c r="C873" s="32" t="n"/>
      <c r="D873" s="33" t="n"/>
      <c r="E873" s="33" t="n"/>
      <c r="F873" s="33" t="n"/>
      <c r="G873" s="34" t="n"/>
      <c r="H873" s="35">
        <f>IF(A873="","",DATE(YEAR(A873),MONTH(A873),1))</f>
        <v/>
      </c>
      <c r="I873" s="35">
        <f>IF(A873="","",IF(G873="",H873,DATE(YEAR(G873),MONTH(G873),1)))</f>
        <v/>
      </c>
      <c r="J873" s="36">
        <f>IF(D873="","",IFERROR(VLOOKUP(D873,'Settings'!$A$18:$B$48,2,FALSE),"Not in categories"))</f>
        <v/>
      </c>
    </row>
    <row r="874">
      <c r="A874" s="31" t="n"/>
      <c r="B874" s="32" t="n"/>
      <c r="C874" s="32" t="n"/>
      <c r="D874" s="33" t="n"/>
      <c r="E874" s="33" t="n"/>
      <c r="F874" s="33" t="n"/>
      <c r="G874" s="34" t="n"/>
      <c r="H874" s="35">
        <f>IF(A874="","",DATE(YEAR(A874),MONTH(A874),1))</f>
        <v/>
      </c>
      <c r="I874" s="35">
        <f>IF(A874="","",IF(G874="",H874,DATE(YEAR(G874),MONTH(G874),1)))</f>
        <v/>
      </c>
      <c r="J874" s="36">
        <f>IF(D874="","",IFERROR(VLOOKUP(D874,'Settings'!$A$18:$B$48,2,FALSE),"Not in categories"))</f>
        <v/>
      </c>
    </row>
    <row r="875">
      <c r="A875" s="31" t="n"/>
      <c r="B875" s="32" t="n"/>
      <c r="C875" s="32" t="n"/>
      <c r="D875" s="33" t="n"/>
      <c r="E875" s="33" t="n"/>
      <c r="F875" s="33" t="n"/>
      <c r="G875" s="34" t="n"/>
      <c r="H875" s="35">
        <f>IF(A875="","",DATE(YEAR(A875),MONTH(A875),1))</f>
        <v/>
      </c>
      <c r="I875" s="35">
        <f>IF(A875="","",IF(G875="",H875,DATE(YEAR(G875),MONTH(G875),1)))</f>
        <v/>
      </c>
      <c r="J875" s="36">
        <f>IF(D875="","",IFERROR(VLOOKUP(D875,'Settings'!$A$18:$B$48,2,FALSE),"Not in categories"))</f>
        <v/>
      </c>
    </row>
    <row r="876">
      <c r="A876" s="31" t="n"/>
      <c r="B876" s="32" t="n"/>
      <c r="C876" s="32" t="n"/>
      <c r="D876" s="33" t="n"/>
      <c r="E876" s="33" t="n"/>
      <c r="F876" s="33" t="n"/>
      <c r="G876" s="34" t="n"/>
      <c r="H876" s="35">
        <f>IF(A876="","",DATE(YEAR(A876),MONTH(A876),1))</f>
        <v/>
      </c>
      <c r="I876" s="35">
        <f>IF(A876="","",IF(G876="",H876,DATE(YEAR(G876),MONTH(G876),1)))</f>
        <v/>
      </c>
      <c r="J876" s="36">
        <f>IF(D876="","",IFERROR(VLOOKUP(D876,'Settings'!$A$18:$B$48,2,FALSE),"Not in categories"))</f>
        <v/>
      </c>
    </row>
    <row r="877">
      <c r="A877" s="31" t="n"/>
      <c r="B877" s="32" t="n"/>
      <c r="C877" s="32" t="n"/>
      <c r="D877" s="33" t="n"/>
      <c r="E877" s="33" t="n"/>
      <c r="F877" s="33" t="n"/>
      <c r="G877" s="34" t="n"/>
      <c r="H877" s="35">
        <f>IF(A877="","",DATE(YEAR(A877),MONTH(A877),1))</f>
        <v/>
      </c>
      <c r="I877" s="35">
        <f>IF(A877="","",IF(G877="",H877,DATE(YEAR(G877),MONTH(G877),1)))</f>
        <v/>
      </c>
      <c r="J877" s="36">
        <f>IF(D877="","",IFERROR(VLOOKUP(D877,'Settings'!$A$18:$B$48,2,FALSE),"Not in categories"))</f>
        <v/>
      </c>
    </row>
    <row r="878">
      <c r="A878" s="31" t="n"/>
      <c r="B878" s="32" t="n"/>
      <c r="C878" s="32" t="n"/>
      <c r="D878" s="33" t="n"/>
      <c r="E878" s="33" t="n"/>
      <c r="F878" s="33" t="n"/>
      <c r="G878" s="34" t="n"/>
      <c r="H878" s="35">
        <f>IF(A878="","",DATE(YEAR(A878),MONTH(A878),1))</f>
        <v/>
      </c>
      <c r="I878" s="35">
        <f>IF(A878="","",IF(G878="",H878,DATE(YEAR(G878),MONTH(G878),1)))</f>
        <v/>
      </c>
      <c r="J878" s="36">
        <f>IF(D878="","",IFERROR(VLOOKUP(D878,'Settings'!$A$18:$B$48,2,FALSE),"Not in categories"))</f>
        <v/>
      </c>
    </row>
    <row r="879">
      <c r="A879" s="31" t="n"/>
      <c r="B879" s="32" t="n"/>
      <c r="C879" s="32" t="n"/>
      <c r="D879" s="33" t="n"/>
      <c r="E879" s="33" t="n"/>
      <c r="F879" s="33" t="n"/>
      <c r="G879" s="34" t="n"/>
      <c r="H879" s="35">
        <f>IF(A879="","",DATE(YEAR(A879),MONTH(A879),1))</f>
        <v/>
      </c>
      <c r="I879" s="35">
        <f>IF(A879="","",IF(G879="",H879,DATE(YEAR(G879),MONTH(G879),1)))</f>
        <v/>
      </c>
      <c r="J879" s="36">
        <f>IF(D879="","",IFERROR(VLOOKUP(D879,'Settings'!$A$18:$B$48,2,FALSE),"Not in categories"))</f>
        <v/>
      </c>
    </row>
    <row r="880">
      <c r="A880" s="31" t="n"/>
      <c r="B880" s="32" t="n"/>
      <c r="C880" s="32" t="n"/>
      <c r="D880" s="33" t="n"/>
      <c r="E880" s="33" t="n"/>
      <c r="F880" s="33" t="n"/>
      <c r="G880" s="34" t="n"/>
      <c r="H880" s="35">
        <f>IF(A880="","",DATE(YEAR(A880),MONTH(A880),1))</f>
        <v/>
      </c>
      <c r="I880" s="35">
        <f>IF(A880="","",IF(G880="",H880,DATE(YEAR(G880),MONTH(G880),1)))</f>
        <v/>
      </c>
      <c r="J880" s="36">
        <f>IF(D880="","",IFERROR(VLOOKUP(D880,'Settings'!$A$18:$B$48,2,FALSE),"Not in categories"))</f>
        <v/>
      </c>
    </row>
    <row r="881">
      <c r="A881" s="31" t="n"/>
      <c r="B881" s="32" t="n"/>
      <c r="C881" s="32" t="n"/>
      <c r="D881" s="33" t="n"/>
      <c r="E881" s="33" t="n"/>
      <c r="F881" s="33" t="n"/>
      <c r="G881" s="34" t="n"/>
      <c r="H881" s="35">
        <f>IF(A881="","",DATE(YEAR(A881),MONTH(A881),1))</f>
        <v/>
      </c>
      <c r="I881" s="35">
        <f>IF(A881="","",IF(G881="",H881,DATE(YEAR(G881),MONTH(G881),1)))</f>
        <v/>
      </c>
      <c r="J881" s="36">
        <f>IF(D881="","",IFERROR(VLOOKUP(D881,'Settings'!$A$18:$B$48,2,FALSE),"Not in categories"))</f>
        <v/>
      </c>
    </row>
    <row r="882">
      <c r="A882" s="31" t="n"/>
      <c r="B882" s="32" t="n"/>
      <c r="C882" s="32" t="n"/>
      <c r="D882" s="33" t="n"/>
      <c r="E882" s="33" t="n"/>
      <c r="F882" s="33" t="n"/>
      <c r="G882" s="34" t="n"/>
      <c r="H882" s="35">
        <f>IF(A882="","",DATE(YEAR(A882),MONTH(A882),1))</f>
        <v/>
      </c>
      <c r="I882" s="35">
        <f>IF(A882="","",IF(G882="",H882,DATE(YEAR(G882),MONTH(G882),1)))</f>
        <v/>
      </c>
      <c r="J882" s="36">
        <f>IF(D882="","",IFERROR(VLOOKUP(D882,'Settings'!$A$18:$B$48,2,FALSE),"Not in categories"))</f>
        <v/>
      </c>
    </row>
    <row r="883">
      <c r="A883" s="31" t="n"/>
      <c r="B883" s="32" t="n"/>
      <c r="C883" s="32" t="n"/>
      <c r="D883" s="33" t="n"/>
      <c r="E883" s="33" t="n"/>
      <c r="F883" s="33" t="n"/>
      <c r="G883" s="34" t="n"/>
      <c r="H883" s="35">
        <f>IF(A883="","",DATE(YEAR(A883),MONTH(A883),1))</f>
        <v/>
      </c>
      <c r="I883" s="35">
        <f>IF(A883="","",IF(G883="",H883,DATE(YEAR(G883),MONTH(G883),1)))</f>
        <v/>
      </c>
      <c r="J883" s="36">
        <f>IF(D883="","",IFERROR(VLOOKUP(D883,'Settings'!$A$18:$B$48,2,FALSE),"Not in categories"))</f>
        <v/>
      </c>
    </row>
    <row r="884">
      <c r="A884" s="31" t="n"/>
      <c r="B884" s="32" t="n"/>
      <c r="C884" s="32" t="n"/>
      <c r="D884" s="33" t="n"/>
      <c r="E884" s="33" t="n"/>
      <c r="F884" s="33" t="n"/>
      <c r="G884" s="34" t="n"/>
      <c r="H884" s="35">
        <f>IF(A884="","",DATE(YEAR(A884),MONTH(A884),1))</f>
        <v/>
      </c>
      <c r="I884" s="35">
        <f>IF(A884="","",IF(G884="",H884,DATE(YEAR(G884),MONTH(G884),1)))</f>
        <v/>
      </c>
      <c r="J884" s="36">
        <f>IF(D884="","",IFERROR(VLOOKUP(D884,'Settings'!$A$18:$B$48,2,FALSE),"Not in categories"))</f>
        <v/>
      </c>
    </row>
    <row r="885">
      <c r="A885" s="31" t="n"/>
      <c r="B885" s="32" t="n"/>
      <c r="C885" s="32" t="n"/>
      <c r="D885" s="33" t="n"/>
      <c r="E885" s="33" t="n"/>
      <c r="F885" s="33" t="n"/>
      <c r="G885" s="34" t="n"/>
      <c r="H885" s="35">
        <f>IF(A885="","",DATE(YEAR(A885),MONTH(A885),1))</f>
        <v/>
      </c>
      <c r="I885" s="35">
        <f>IF(A885="","",IF(G885="",H885,DATE(YEAR(G885),MONTH(G885),1)))</f>
        <v/>
      </c>
      <c r="J885" s="36">
        <f>IF(D885="","",IFERROR(VLOOKUP(D885,'Settings'!$A$18:$B$48,2,FALSE),"Not in categories"))</f>
        <v/>
      </c>
    </row>
    <row r="886">
      <c r="A886" s="31" t="n"/>
      <c r="B886" s="32" t="n"/>
      <c r="C886" s="32" t="n"/>
      <c r="D886" s="33" t="n"/>
      <c r="E886" s="33" t="n"/>
      <c r="F886" s="33" t="n"/>
      <c r="G886" s="34" t="n"/>
      <c r="H886" s="35">
        <f>IF(A886="","",DATE(YEAR(A886),MONTH(A886),1))</f>
        <v/>
      </c>
      <c r="I886" s="35">
        <f>IF(A886="","",IF(G886="",H886,DATE(YEAR(G886),MONTH(G886),1)))</f>
        <v/>
      </c>
      <c r="J886" s="36">
        <f>IF(D886="","",IFERROR(VLOOKUP(D886,'Settings'!$A$18:$B$48,2,FALSE),"Not in categories"))</f>
        <v/>
      </c>
    </row>
    <row r="887">
      <c r="A887" s="31" t="n"/>
      <c r="B887" s="32" t="n"/>
      <c r="C887" s="32" t="n"/>
      <c r="D887" s="33" t="n"/>
      <c r="E887" s="33" t="n"/>
      <c r="F887" s="33" t="n"/>
      <c r="G887" s="34" t="n"/>
      <c r="H887" s="35">
        <f>IF(A887="","",DATE(YEAR(A887),MONTH(A887),1))</f>
        <v/>
      </c>
      <c r="I887" s="35">
        <f>IF(A887="","",IF(G887="",H887,DATE(YEAR(G887),MONTH(G887),1)))</f>
        <v/>
      </c>
      <c r="J887" s="36">
        <f>IF(D887="","",IFERROR(VLOOKUP(D887,'Settings'!$A$18:$B$48,2,FALSE),"Not in categories"))</f>
        <v/>
      </c>
    </row>
    <row r="888">
      <c r="A888" s="31" t="n"/>
      <c r="B888" s="32" t="n"/>
      <c r="C888" s="32" t="n"/>
      <c r="D888" s="33" t="n"/>
      <c r="E888" s="33" t="n"/>
      <c r="F888" s="33" t="n"/>
      <c r="G888" s="34" t="n"/>
      <c r="H888" s="35">
        <f>IF(A888="","",DATE(YEAR(A888),MONTH(A888),1))</f>
        <v/>
      </c>
      <c r="I888" s="35">
        <f>IF(A888="","",IF(G888="",H888,DATE(YEAR(G888),MONTH(G888),1)))</f>
        <v/>
      </c>
      <c r="J888" s="36">
        <f>IF(D888="","",IFERROR(VLOOKUP(D888,'Settings'!$A$18:$B$48,2,FALSE),"Not in categories"))</f>
        <v/>
      </c>
    </row>
    <row r="889">
      <c r="A889" s="31" t="n"/>
      <c r="B889" s="32" t="n"/>
      <c r="C889" s="32" t="n"/>
      <c r="D889" s="33" t="n"/>
      <c r="E889" s="33" t="n"/>
      <c r="F889" s="33" t="n"/>
      <c r="G889" s="34" t="n"/>
      <c r="H889" s="35">
        <f>IF(A889="","",DATE(YEAR(A889),MONTH(A889),1))</f>
        <v/>
      </c>
      <c r="I889" s="35">
        <f>IF(A889="","",IF(G889="",H889,DATE(YEAR(G889),MONTH(G889),1)))</f>
        <v/>
      </c>
      <c r="J889" s="36">
        <f>IF(D889="","",IFERROR(VLOOKUP(D889,'Settings'!$A$18:$B$48,2,FALSE),"Not in categories"))</f>
        <v/>
      </c>
    </row>
    <row r="890">
      <c r="A890" s="31" t="n"/>
      <c r="B890" s="32" t="n"/>
      <c r="C890" s="32" t="n"/>
      <c r="D890" s="33" t="n"/>
      <c r="E890" s="33" t="n"/>
      <c r="F890" s="33" t="n"/>
      <c r="G890" s="34" t="n"/>
      <c r="H890" s="35">
        <f>IF(A890="","",DATE(YEAR(A890),MONTH(A890),1))</f>
        <v/>
      </c>
      <c r="I890" s="35">
        <f>IF(A890="","",IF(G890="",H890,DATE(YEAR(G890),MONTH(G890),1)))</f>
        <v/>
      </c>
      <c r="J890" s="36">
        <f>IF(D890="","",IFERROR(VLOOKUP(D890,'Settings'!$A$18:$B$48,2,FALSE),"Not in categories"))</f>
        <v/>
      </c>
    </row>
    <row r="891">
      <c r="A891" s="31" t="n"/>
      <c r="B891" s="32" t="n"/>
      <c r="C891" s="32" t="n"/>
      <c r="D891" s="33" t="n"/>
      <c r="E891" s="33" t="n"/>
      <c r="F891" s="33" t="n"/>
      <c r="G891" s="34" t="n"/>
      <c r="H891" s="35">
        <f>IF(A891="","",DATE(YEAR(A891),MONTH(A891),1))</f>
        <v/>
      </c>
      <c r="I891" s="35">
        <f>IF(A891="","",IF(G891="",H891,DATE(YEAR(G891),MONTH(G891),1)))</f>
        <v/>
      </c>
      <c r="J891" s="36">
        <f>IF(D891="","",IFERROR(VLOOKUP(D891,'Settings'!$A$18:$B$48,2,FALSE),"Not in categories"))</f>
        <v/>
      </c>
    </row>
    <row r="892">
      <c r="A892" s="31" t="n"/>
      <c r="B892" s="32" t="n"/>
      <c r="C892" s="32" t="n"/>
      <c r="D892" s="33" t="n"/>
      <c r="E892" s="33" t="n"/>
      <c r="F892" s="33" t="n"/>
      <c r="G892" s="34" t="n"/>
      <c r="H892" s="35">
        <f>IF(A892="","",DATE(YEAR(A892),MONTH(A892),1))</f>
        <v/>
      </c>
      <c r="I892" s="35">
        <f>IF(A892="","",IF(G892="",H892,DATE(YEAR(G892),MONTH(G892),1)))</f>
        <v/>
      </c>
      <c r="J892" s="36">
        <f>IF(D892="","",IFERROR(VLOOKUP(D892,'Settings'!$A$18:$B$48,2,FALSE),"Not in categories"))</f>
        <v/>
      </c>
    </row>
    <row r="893">
      <c r="A893" s="31" t="n"/>
      <c r="B893" s="32" t="n"/>
      <c r="C893" s="32" t="n"/>
      <c r="D893" s="33" t="n"/>
      <c r="E893" s="33" t="n"/>
      <c r="F893" s="33" t="n"/>
      <c r="G893" s="34" t="n"/>
      <c r="H893" s="35">
        <f>IF(A893="","",DATE(YEAR(A893),MONTH(A893),1))</f>
        <v/>
      </c>
      <c r="I893" s="35">
        <f>IF(A893="","",IF(G893="",H893,DATE(YEAR(G893),MONTH(G893),1)))</f>
        <v/>
      </c>
      <c r="J893" s="36">
        <f>IF(D893="","",IFERROR(VLOOKUP(D893,'Settings'!$A$18:$B$48,2,FALSE),"Not in categories"))</f>
        <v/>
      </c>
    </row>
    <row r="894">
      <c r="A894" s="31" t="n"/>
      <c r="B894" s="32" t="n"/>
      <c r="C894" s="32" t="n"/>
      <c r="D894" s="33" t="n"/>
      <c r="E894" s="33" t="n"/>
      <c r="F894" s="33" t="n"/>
      <c r="G894" s="34" t="n"/>
      <c r="H894" s="35">
        <f>IF(A894="","",DATE(YEAR(A894),MONTH(A894),1))</f>
        <v/>
      </c>
      <c r="I894" s="35">
        <f>IF(A894="","",IF(G894="",H894,DATE(YEAR(G894),MONTH(G894),1)))</f>
        <v/>
      </c>
      <c r="J894" s="36">
        <f>IF(D894="","",IFERROR(VLOOKUP(D894,'Settings'!$A$18:$B$48,2,FALSE),"Not in categories"))</f>
        <v/>
      </c>
    </row>
    <row r="895">
      <c r="A895" s="31" t="n"/>
      <c r="B895" s="32" t="n"/>
      <c r="C895" s="32" t="n"/>
      <c r="D895" s="33" t="n"/>
      <c r="E895" s="33" t="n"/>
      <c r="F895" s="33" t="n"/>
      <c r="G895" s="34" t="n"/>
      <c r="H895" s="35">
        <f>IF(A895="","",DATE(YEAR(A895),MONTH(A895),1))</f>
        <v/>
      </c>
      <c r="I895" s="35">
        <f>IF(A895="","",IF(G895="",H895,DATE(YEAR(G895),MONTH(G895),1)))</f>
        <v/>
      </c>
      <c r="J895" s="36">
        <f>IF(D895="","",IFERROR(VLOOKUP(D895,'Settings'!$A$18:$B$48,2,FALSE),"Not in categories"))</f>
        <v/>
      </c>
    </row>
    <row r="896">
      <c r="A896" s="31" t="n"/>
      <c r="B896" s="32" t="n"/>
      <c r="C896" s="32" t="n"/>
      <c r="D896" s="33" t="n"/>
      <c r="E896" s="33" t="n"/>
      <c r="F896" s="33" t="n"/>
      <c r="G896" s="34" t="n"/>
      <c r="H896" s="35">
        <f>IF(A896="","",DATE(YEAR(A896),MONTH(A896),1))</f>
        <v/>
      </c>
      <c r="I896" s="35">
        <f>IF(A896="","",IF(G896="",H896,DATE(YEAR(G896),MONTH(G896),1)))</f>
        <v/>
      </c>
      <c r="J896" s="36">
        <f>IF(D896="","",IFERROR(VLOOKUP(D896,'Settings'!$A$18:$B$48,2,FALSE),"Not in categories"))</f>
        <v/>
      </c>
    </row>
    <row r="897">
      <c r="A897" s="31" t="n"/>
      <c r="B897" s="32" t="n"/>
      <c r="C897" s="32" t="n"/>
      <c r="D897" s="33" t="n"/>
      <c r="E897" s="33" t="n"/>
      <c r="F897" s="33" t="n"/>
      <c r="G897" s="34" t="n"/>
      <c r="H897" s="35">
        <f>IF(A897="","",DATE(YEAR(A897),MONTH(A897),1))</f>
        <v/>
      </c>
      <c r="I897" s="35">
        <f>IF(A897="","",IF(G897="",H897,DATE(YEAR(G897),MONTH(G897),1)))</f>
        <v/>
      </c>
      <c r="J897" s="36">
        <f>IF(D897="","",IFERROR(VLOOKUP(D897,'Settings'!$A$18:$B$48,2,FALSE),"Not in categories"))</f>
        <v/>
      </c>
    </row>
    <row r="898">
      <c r="A898" s="31" t="n"/>
      <c r="B898" s="32" t="n"/>
      <c r="C898" s="32" t="n"/>
      <c r="D898" s="33" t="n"/>
      <c r="E898" s="33" t="n"/>
      <c r="F898" s="33" t="n"/>
      <c r="G898" s="34" t="n"/>
      <c r="H898" s="35">
        <f>IF(A898="","",DATE(YEAR(A898),MONTH(A898),1))</f>
        <v/>
      </c>
      <c r="I898" s="35">
        <f>IF(A898="","",IF(G898="",H898,DATE(YEAR(G898),MONTH(G898),1)))</f>
        <v/>
      </c>
      <c r="J898" s="36">
        <f>IF(D898="","",IFERROR(VLOOKUP(D898,'Settings'!$A$18:$B$48,2,FALSE),"Not in categories"))</f>
        <v/>
      </c>
    </row>
    <row r="899">
      <c r="A899" s="31" t="n"/>
      <c r="B899" s="32" t="n"/>
      <c r="C899" s="32" t="n"/>
      <c r="D899" s="33" t="n"/>
      <c r="E899" s="33" t="n"/>
      <c r="F899" s="33" t="n"/>
      <c r="G899" s="34" t="n"/>
      <c r="H899" s="35">
        <f>IF(A899="","",DATE(YEAR(A899),MONTH(A899),1))</f>
        <v/>
      </c>
      <c r="I899" s="35">
        <f>IF(A899="","",IF(G899="",H899,DATE(YEAR(G899),MONTH(G899),1)))</f>
        <v/>
      </c>
      <c r="J899" s="36">
        <f>IF(D899="","",IFERROR(VLOOKUP(D899,'Settings'!$A$18:$B$48,2,FALSE),"Not in categories"))</f>
        <v/>
      </c>
    </row>
    <row r="900">
      <c r="A900" s="31" t="n"/>
      <c r="B900" s="32" t="n"/>
      <c r="C900" s="32" t="n"/>
      <c r="D900" s="33" t="n"/>
      <c r="E900" s="33" t="n"/>
      <c r="F900" s="33" t="n"/>
      <c r="G900" s="34" t="n"/>
      <c r="H900" s="35">
        <f>IF(A900="","",DATE(YEAR(A900),MONTH(A900),1))</f>
        <v/>
      </c>
      <c r="I900" s="35">
        <f>IF(A900="","",IF(G900="",H900,DATE(YEAR(G900),MONTH(G900),1)))</f>
        <v/>
      </c>
      <c r="J900" s="36">
        <f>IF(D900="","",IFERROR(VLOOKUP(D900,'Settings'!$A$18:$B$48,2,FALSE),"Not in categories"))</f>
        <v/>
      </c>
    </row>
    <row r="901">
      <c r="A901" s="31" t="n"/>
      <c r="B901" s="32" t="n"/>
      <c r="C901" s="32" t="n"/>
      <c r="D901" s="33" t="n"/>
      <c r="E901" s="33" t="n"/>
      <c r="F901" s="33" t="n"/>
      <c r="G901" s="34" t="n"/>
      <c r="H901" s="35">
        <f>IF(A901="","",DATE(YEAR(A901),MONTH(A901),1))</f>
        <v/>
      </c>
      <c r="I901" s="35">
        <f>IF(A901="","",IF(G901="",H901,DATE(YEAR(G901),MONTH(G901),1)))</f>
        <v/>
      </c>
      <c r="J901" s="36">
        <f>IF(D901="","",IFERROR(VLOOKUP(D901,'Settings'!$A$18:$B$48,2,FALSE),"Not in categories"))</f>
        <v/>
      </c>
    </row>
    <row r="902">
      <c r="A902" s="31" t="n"/>
      <c r="B902" s="32" t="n"/>
      <c r="C902" s="32" t="n"/>
      <c r="D902" s="33" t="n"/>
      <c r="E902" s="33" t="n"/>
      <c r="F902" s="33" t="n"/>
      <c r="G902" s="34" t="n"/>
      <c r="H902" s="35">
        <f>IF(A902="","",DATE(YEAR(A902),MONTH(A902),1))</f>
        <v/>
      </c>
      <c r="I902" s="35">
        <f>IF(A902="","",IF(G902="",H902,DATE(YEAR(G902),MONTH(G902),1)))</f>
        <v/>
      </c>
      <c r="J902" s="36">
        <f>IF(D902="","",IFERROR(VLOOKUP(D902,'Settings'!$A$18:$B$48,2,FALSE),"Not in categories"))</f>
        <v/>
      </c>
    </row>
    <row r="903">
      <c r="A903" s="31" t="n"/>
      <c r="B903" s="32" t="n"/>
      <c r="C903" s="32" t="n"/>
      <c r="D903" s="33" t="n"/>
      <c r="E903" s="33" t="n"/>
      <c r="F903" s="33" t="n"/>
      <c r="G903" s="34" t="n"/>
      <c r="H903" s="35">
        <f>IF(A903="","",DATE(YEAR(A903),MONTH(A903),1))</f>
        <v/>
      </c>
      <c r="I903" s="35">
        <f>IF(A903="","",IF(G903="",H903,DATE(YEAR(G903),MONTH(G903),1)))</f>
        <v/>
      </c>
      <c r="J903" s="36">
        <f>IF(D903="","",IFERROR(VLOOKUP(D903,'Settings'!$A$18:$B$48,2,FALSE),"Not in categories"))</f>
        <v/>
      </c>
    </row>
    <row r="904">
      <c r="A904" s="31" t="n"/>
      <c r="B904" s="32" t="n"/>
      <c r="C904" s="32" t="n"/>
      <c r="D904" s="33" t="n"/>
      <c r="E904" s="33" t="n"/>
      <c r="F904" s="33" t="n"/>
      <c r="G904" s="34" t="n"/>
      <c r="H904" s="35">
        <f>IF(A904="","",DATE(YEAR(A904),MONTH(A904),1))</f>
        <v/>
      </c>
      <c r="I904" s="35">
        <f>IF(A904="","",IF(G904="",H904,DATE(YEAR(G904),MONTH(G904),1)))</f>
        <v/>
      </c>
      <c r="J904" s="36">
        <f>IF(D904="","",IFERROR(VLOOKUP(D904,'Settings'!$A$18:$B$48,2,FALSE),"Not in categories"))</f>
        <v/>
      </c>
    </row>
    <row r="905">
      <c r="A905" s="31" t="n"/>
      <c r="B905" s="32" t="n"/>
      <c r="C905" s="32" t="n"/>
      <c r="D905" s="33" t="n"/>
      <c r="E905" s="33" t="n"/>
      <c r="F905" s="33" t="n"/>
      <c r="G905" s="34" t="n"/>
      <c r="H905" s="35">
        <f>IF(A905="","",DATE(YEAR(A905),MONTH(A905),1))</f>
        <v/>
      </c>
      <c r="I905" s="35">
        <f>IF(A905="","",IF(G905="",H905,DATE(YEAR(G905),MONTH(G905),1)))</f>
        <v/>
      </c>
      <c r="J905" s="36">
        <f>IF(D905="","",IFERROR(VLOOKUP(D905,'Settings'!$A$18:$B$48,2,FALSE),"Not in categories"))</f>
        <v/>
      </c>
    </row>
    <row r="906">
      <c r="A906" s="31" t="n"/>
      <c r="B906" s="32" t="n"/>
      <c r="C906" s="32" t="n"/>
      <c r="D906" s="33" t="n"/>
      <c r="E906" s="33" t="n"/>
      <c r="F906" s="33" t="n"/>
      <c r="G906" s="34" t="n"/>
      <c r="H906" s="35">
        <f>IF(A906="","",DATE(YEAR(A906),MONTH(A906),1))</f>
        <v/>
      </c>
      <c r="I906" s="35">
        <f>IF(A906="","",IF(G906="",H906,DATE(YEAR(G906),MONTH(G906),1)))</f>
        <v/>
      </c>
      <c r="J906" s="36">
        <f>IF(D906="","",IFERROR(VLOOKUP(D906,'Settings'!$A$18:$B$48,2,FALSE),"Not in categories"))</f>
        <v/>
      </c>
    </row>
    <row r="907">
      <c r="A907" s="31" t="n"/>
      <c r="B907" s="32" t="n"/>
      <c r="C907" s="32" t="n"/>
      <c r="D907" s="33" t="n"/>
      <c r="E907" s="33" t="n"/>
      <c r="F907" s="33" t="n"/>
      <c r="G907" s="34" t="n"/>
      <c r="H907" s="35">
        <f>IF(A907="","",DATE(YEAR(A907),MONTH(A907),1))</f>
        <v/>
      </c>
      <c r="I907" s="35">
        <f>IF(A907="","",IF(G907="",H907,DATE(YEAR(G907),MONTH(G907),1)))</f>
        <v/>
      </c>
      <c r="J907" s="36">
        <f>IF(D907="","",IFERROR(VLOOKUP(D907,'Settings'!$A$18:$B$48,2,FALSE),"Not in categories"))</f>
        <v/>
      </c>
    </row>
    <row r="908">
      <c r="A908" s="31" t="n"/>
      <c r="B908" s="32" t="n"/>
      <c r="C908" s="32" t="n"/>
      <c r="D908" s="33" t="n"/>
      <c r="E908" s="33" t="n"/>
      <c r="F908" s="33" t="n"/>
      <c r="G908" s="34" t="n"/>
      <c r="H908" s="35">
        <f>IF(A908="","",DATE(YEAR(A908),MONTH(A908),1))</f>
        <v/>
      </c>
      <c r="I908" s="35">
        <f>IF(A908="","",IF(G908="",H908,DATE(YEAR(G908),MONTH(G908),1)))</f>
        <v/>
      </c>
      <c r="J908" s="36">
        <f>IF(D908="","",IFERROR(VLOOKUP(D908,'Settings'!$A$18:$B$48,2,FALSE),"Not in categories"))</f>
        <v/>
      </c>
    </row>
    <row r="909">
      <c r="A909" s="31" t="n"/>
      <c r="B909" s="32" t="n"/>
      <c r="C909" s="32" t="n"/>
      <c r="D909" s="33" t="n"/>
      <c r="E909" s="33" t="n"/>
      <c r="F909" s="33" t="n"/>
      <c r="G909" s="34" t="n"/>
      <c r="H909" s="35">
        <f>IF(A909="","",DATE(YEAR(A909),MONTH(A909),1))</f>
        <v/>
      </c>
      <c r="I909" s="35">
        <f>IF(A909="","",IF(G909="",H909,DATE(YEAR(G909),MONTH(G909),1)))</f>
        <v/>
      </c>
      <c r="J909" s="36">
        <f>IF(D909="","",IFERROR(VLOOKUP(D909,'Settings'!$A$18:$B$48,2,FALSE),"Not in categories"))</f>
        <v/>
      </c>
    </row>
    <row r="910">
      <c r="A910" s="31" t="n"/>
      <c r="B910" s="32" t="n"/>
      <c r="C910" s="32" t="n"/>
      <c r="D910" s="33" t="n"/>
      <c r="E910" s="33" t="n"/>
      <c r="F910" s="33" t="n"/>
      <c r="G910" s="34" t="n"/>
      <c r="H910" s="35">
        <f>IF(A910="","",DATE(YEAR(A910),MONTH(A910),1))</f>
        <v/>
      </c>
      <c r="I910" s="35">
        <f>IF(A910="","",IF(G910="",H910,DATE(YEAR(G910),MONTH(G910),1)))</f>
        <v/>
      </c>
      <c r="J910" s="36">
        <f>IF(D910="","",IFERROR(VLOOKUP(D910,'Settings'!$A$18:$B$48,2,FALSE),"Not in categories"))</f>
        <v/>
      </c>
    </row>
    <row r="911">
      <c r="A911" s="31" t="n"/>
      <c r="B911" s="32" t="n"/>
      <c r="C911" s="32" t="n"/>
      <c r="D911" s="33" t="n"/>
      <c r="E911" s="33" t="n"/>
      <c r="F911" s="33" t="n"/>
      <c r="G911" s="34" t="n"/>
      <c r="H911" s="35">
        <f>IF(A911="","",DATE(YEAR(A911),MONTH(A911),1))</f>
        <v/>
      </c>
      <c r="I911" s="35">
        <f>IF(A911="","",IF(G911="",H911,DATE(YEAR(G911),MONTH(G911),1)))</f>
        <v/>
      </c>
      <c r="J911" s="36">
        <f>IF(D911="","",IFERROR(VLOOKUP(D911,'Settings'!$A$18:$B$48,2,FALSE),"Not in categories"))</f>
        <v/>
      </c>
    </row>
    <row r="912">
      <c r="A912" s="31" t="n"/>
      <c r="B912" s="32" t="n"/>
      <c r="C912" s="32" t="n"/>
      <c r="D912" s="33" t="n"/>
      <c r="E912" s="33" t="n"/>
      <c r="F912" s="33" t="n"/>
      <c r="G912" s="34" t="n"/>
      <c r="H912" s="35">
        <f>IF(A912="","",DATE(YEAR(A912),MONTH(A912),1))</f>
        <v/>
      </c>
      <c r="I912" s="35">
        <f>IF(A912="","",IF(G912="",H912,DATE(YEAR(G912),MONTH(G912),1)))</f>
        <v/>
      </c>
      <c r="J912" s="36">
        <f>IF(D912="","",IFERROR(VLOOKUP(D912,'Settings'!$A$18:$B$48,2,FALSE),"Not in categories"))</f>
        <v/>
      </c>
    </row>
    <row r="913">
      <c r="A913" s="31" t="n"/>
      <c r="B913" s="32" t="n"/>
      <c r="C913" s="32" t="n"/>
      <c r="D913" s="33" t="n"/>
      <c r="E913" s="33" t="n"/>
      <c r="F913" s="33" t="n"/>
      <c r="G913" s="34" t="n"/>
      <c r="H913" s="35">
        <f>IF(A913="","",DATE(YEAR(A913),MONTH(A913),1))</f>
        <v/>
      </c>
      <c r="I913" s="35">
        <f>IF(A913="","",IF(G913="",H913,DATE(YEAR(G913),MONTH(G913),1)))</f>
        <v/>
      </c>
      <c r="J913" s="36">
        <f>IF(D913="","",IFERROR(VLOOKUP(D913,'Settings'!$A$18:$B$48,2,FALSE),"Not in categories"))</f>
        <v/>
      </c>
    </row>
    <row r="914">
      <c r="A914" s="31" t="n"/>
      <c r="B914" s="32" t="n"/>
      <c r="C914" s="32" t="n"/>
      <c r="D914" s="33" t="n"/>
      <c r="E914" s="33" t="n"/>
      <c r="F914" s="33" t="n"/>
      <c r="G914" s="34" t="n"/>
      <c r="H914" s="35">
        <f>IF(A914="","",DATE(YEAR(A914),MONTH(A914),1))</f>
        <v/>
      </c>
      <c r="I914" s="35">
        <f>IF(A914="","",IF(G914="",H914,DATE(YEAR(G914),MONTH(G914),1)))</f>
        <v/>
      </c>
      <c r="J914" s="36">
        <f>IF(D914="","",IFERROR(VLOOKUP(D914,'Settings'!$A$18:$B$48,2,FALSE),"Not in categories"))</f>
        <v/>
      </c>
    </row>
    <row r="915">
      <c r="A915" s="31" t="n"/>
      <c r="B915" s="32" t="n"/>
      <c r="C915" s="32" t="n"/>
      <c r="D915" s="33" t="n"/>
      <c r="E915" s="33" t="n"/>
      <c r="F915" s="33" t="n"/>
      <c r="G915" s="34" t="n"/>
      <c r="H915" s="35">
        <f>IF(A915="","",DATE(YEAR(A915),MONTH(A915),1))</f>
        <v/>
      </c>
      <c r="I915" s="35">
        <f>IF(A915="","",IF(G915="",H915,DATE(YEAR(G915),MONTH(G915),1)))</f>
        <v/>
      </c>
      <c r="J915" s="36">
        <f>IF(D915="","",IFERROR(VLOOKUP(D915,'Settings'!$A$18:$B$48,2,FALSE),"Not in categories"))</f>
        <v/>
      </c>
    </row>
    <row r="916">
      <c r="A916" s="31" t="n"/>
      <c r="B916" s="32" t="n"/>
      <c r="C916" s="32" t="n"/>
      <c r="D916" s="33" t="n"/>
      <c r="E916" s="33" t="n"/>
      <c r="F916" s="33" t="n"/>
      <c r="G916" s="34" t="n"/>
      <c r="H916" s="35">
        <f>IF(A916="","",DATE(YEAR(A916),MONTH(A916),1))</f>
        <v/>
      </c>
      <c r="I916" s="35">
        <f>IF(A916="","",IF(G916="",H916,DATE(YEAR(G916),MONTH(G916),1)))</f>
        <v/>
      </c>
      <c r="J916" s="36">
        <f>IF(D916="","",IFERROR(VLOOKUP(D916,'Settings'!$A$18:$B$48,2,FALSE),"Not in categories"))</f>
        <v/>
      </c>
    </row>
    <row r="917">
      <c r="A917" s="31" t="n"/>
      <c r="B917" s="32" t="n"/>
      <c r="C917" s="32" t="n"/>
      <c r="D917" s="33" t="n"/>
      <c r="E917" s="33" t="n"/>
      <c r="F917" s="33" t="n"/>
      <c r="G917" s="34" t="n"/>
      <c r="H917" s="35">
        <f>IF(A917="","",DATE(YEAR(A917),MONTH(A917),1))</f>
        <v/>
      </c>
      <c r="I917" s="35">
        <f>IF(A917="","",IF(G917="",H917,DATE(YEAR(G917),MONTH(G917),1)))</f>
        <v/>
      </c>
      <c r="J917" s="36">
        <f>IF(D917="","",IFERROR(VLOOKUP(D917,'Settings'!$A$18:$B$48,2,FALSE),"Not in categories"))</f>
        <v/>
      </c>
    </row>
    <row r="918">
      <c r="A918" s="31" t="n"/>
      <c r="B918" s="32" t="n"/>
      <c r="C918" s="32" t="n"/>
      <c r="D918" s="33" t="n"/>
      <c r="E918" s="33" t="n"/>
      <c r="F918" s="33" t="n"/>
      <c r="G918" s="34" t="n"/>
      <c r="H918" s="35">
        <f>IF(A918="","",DATE(YEAR(A918),MONTH(A918),1))</f>
        <v/>
      </c>
      <c r="I918" s="35">
        <f>IF(A918="","",IF(G918="",H918,DATE(YEAR(G918),MONTH(G918),1)))</f>
        <v/>
      </c>
      <c r="J918" s="36">
        <f>IF(D918="","",IFERROR(VLOOKUP(D918,'Settings'!$A$18:$B$48,2,FALSE),"Not in categories"))</f>
        <v/>
      </c>
    </row>
    <row r="919">
      <c r="A919" s="31" t="n"/>
      <c r="B919" s="32" t="n"/>
      <c r="C919" s="32" t="n"/>
      <c r="D919" s="33" t="n"/>
      <c r="E919" s="33" t="n"/>
      <c r="F919" s="33" t="n"/>
      <c r="G919" s="34" t="n"/>
      <c r="H919" s="35">
        <f>IF(A919="","",DATE(YEAR(A919),MONTH(A919),1))</f>
        <v/>
      </c>
      <c r="I919" s="35">
        <f>IF(A919="","",IF(G919="",H919,DATE(YEAR(G919),MONTH(G919),1)))</f>
        <v/>
      </c>
      <c r="J919" s="36">
        <f>IF(D919="","",IFERROR(VLOOKUP(D919,'Settings'!$A$18:$B$48,2,FALSE),"Not in categories"))</f>
        <v/>
      </c>
    </row>
    <row r="920">
      <c r="A920" s="31" t="n"/>
      <c r="B920" s="32" t="n"/>
      <c r="C920" s="32" t="n"/>
      <c r="D920" s="33" t="n"/>
      <c r="E920" s="33" t="n"/>
      <c r="F920" s="33" t="n"/>
      <c r="G920" s="34" t="n"/>
      <c r="H920" s="35">
        <f>IF(A920="","",DATE(YEAR(A920),MONTH(A920),1))</f>
        <v/>
      </c>
      <c r="I920" s="35">
        <f>IF(A920="","",IF(G920="",H920,DATE(YEAR(G920),MONTH(G920),1)))</f>
        <v/>
      </c>
      <c r="J920" s="36">
        <f>IF(D920="","",IFERROR(VLOOKUP(D920,'Settings'!$A$18:$B$48,2,FALSE),"Not in categories"))</f>
        <v/>
      </c>
    </row>
    <row r="921">
      <c r="A921" s="31" t="n"/>
      <c r="B921" s="32" t="n"/>
      <c r="C921" s="32" t="n"/>
      <c r="D921" s="33" t="n"/>
      <c r="E921" s="33" t="n"/>
      <c r="F921" s="33" t="n"/>
      <c r="G921" s="34" t="n"/>
      <c r="H921" s="35">
        <f>IF(A921="","",DATE(YEAR(A921),MONTH(A921),1))</f>
        <v/>
      </c>
      <c r="I921" s="35">
        <f>IF(A921="","",IF(G921="",H921,DATE(YEAR(G921),MONTH(G921),1)))</f>
        <v/>
      </c>
      <c r="J921" s="36">
        <f>IF(D921="","",IFERROR(VLOOKUP(D921,'Settings'!$A$18:$B$48,2,FALSE),"Not in categories"))</f>
        <v/>
      </c>
    </row>
    <row r="922">
      <c r="A922" s="31" t="n"/>
      <c r="B922" s="32" t="n"/>
      <c r="C922" s="32" t="n"/>
      <c r="D922" s="33" t="n"/>
      <c r="E922" s="33" t="n"/>
      <c r="F922" s="33" t="n"/>
      <c r="G922" s="34" t="n"/>
      <c r="H922" s="35">
        <f>IF(A922="","",DATE(YEAR(A922),MONTH(A922),1))</f>
        <v/>
      </c>
      <c r="I922" s="35">
        <f>IF(A922="","",IF(G922="",H922,DATE(YEAR(G922),MONTH(G922),1)))</f>
        <v/>
      </c>
      <c r="J922" s="36">
        <f>IF(D922="","",IFERROR(VLOOKUP(D922,'Settings'!$A$18:$B$48,2,FALSE),"Not in categories"))</f>
        <v/>
      </c>
    </row>
    <row r="923">
      <c r="A923" s="31" t="n"/>
      <c r="B923" s="32" t="n"/>
      <c r="C923" s="32" t="n"/>
      <c r="D923" s="33" t="n"/>
      <c r="E923" s="33" t="n"/>
      <c r="F923" s="33" t="n"/>
      <c r="G923" s="34" t="n"/>
      <c r="H923" s="35">
        <f>IF(A923="","",DATE(YEAR(A923),MONTH(A923),1))</f>
        <v/>
      </c>
      <c r="I923" s="35">
        <f>IF(A923="","",IF(G923="",H923,DATE(YEAR(G923),MONTH(G923),1)))</f>
        <v/>
      </c>
      <c r="J923" s="36">
        <f>IF(D923="","",IFERROR(VLOOKUP(D923,'Settings'!$A$18:$B$48,2,FALSE),"Not in categories"))</f>
        <v/>
      </c>
    </row>
    <row r="924">
      <c r="A924" s="31" t="n"/>
      <c r="B924" s="32" t="n"/>
      <c r="C924" s="32" t="n"/>
      <c r="D924" s="33" t="n"/>
      <c r="E924" s="33" t="n"/>
      <c r="F924" s="33" t="n"/>
      <c r="G924" s="34" t="n"/>
      <c r="H924" s="35">
        <f>IF(A924="","",DATE(YEAR(A924),MONTH(A924),1))</f>
        <v/>
      </c>
      <c r="I924" s="35">
        <f>IF(A924="","",IF(G924="",H924,DATE(YEAR(G924),MONTH(G924),1)))</f>
        <v/>
      </c>
      <c r="J924" s="36">
        <f>IF(D924="","",IFERROR(VLOOKUP(D924,'Settings'!$A$18:$B$48,2,FALSE),"Not in categories"))</f>
        <v/>
      </c>
    </row>
    <row r="925">
      <c r="A925" s="31" t="n"/>
      <c r="B925" s="32" t="n"/>
      <c r="C925" s="32" t="n"/>
      <c r="D925" s="33" t="n"/>
      <c r="E925" s="33" t="n"/>
      <c r="F925" s="33" t="n"/>
      <c r="G925" s="34" t="n"/>
      <c r="H925" s="35">
        <f>IF(A925="","",DATE(YEAR(A925),MONTH(A925),1))</f>
        <v/>
      </c>
      <c r="I925" s="35">
        <f>IF(A925="","",IF(G925="",H925,DATE(YEAR(G925),MONTH(G925),1)))</f>
        <v/>
      </c>
      <c r="J925" s="36">
        <f>IF(D925="","",IFERROR(VLOOKUP(D925,'Settings'!$A$18:$B$48,2,FALSE),"Not in categories"))</f>
        <v/>
      </c>
    </row>
    <row r="926">
      <c r="A926" s="31" t="n"/>
      <c r="B926" s="32" t="n"/>
      <c r="C926" s="32" t="n"/>
      <c r="D926" s="33" t="n"/>
      <c r="E926" s="33" t="n"/>
      <c r="F926" s="33" t="n"/>
      <c r="G926" s="34" t="n"/>
      <c r="H926" s="35">
        <f>IF(A926="","",DATE(YEAR(A926),MONTH(A926),1))</f>
        <v/>
      </c>
      <c r="I926" s="35">
        <f>IF(A926="","",IF(G926="",H926,DATE(YEAR(G926),MONTH(G926),1)))</f>
        <v/>
      </c>
      <c r="J926" s="36">
        <f>IF(D926="","",IFERROR(VLOOKUP(D926,'Settings'!$A$18:$B$48,2,FALSE),"Not in categories"))</f>
        <v/>
      </c>
    </row>
    <row r="927">
      <c r="A927" s="31" t="n"/>
      <c r="B927" s="32" t="n"/>
      <c r="C927" s="32" t="n"/>
      <c r="D927" s="33" t="n"/>
      <c r="E927" s="33" t="n"/>
      <c r="F927" s="33" t="n"/>
      <c r="G927" s="34" t="n"/>
      <c r="H927" s="35">
        <f>IF(A927="","",DATE(YEAR(A927),MONTH(A927),1))</f>
        <v/>
      </c>
      <c r="I927" s="35">
        <f>IF(A927="","",IF(G927="",H927,DATE(YEAR(G927),MONTH(G927),1)))</f>
        <v/>
      </c>
      <c r="J927" s="36">
        <f>IF(D927="","",IFERROR(VLOOKUP(D927,'Settings'!$A$18:$B$48,2,FALSE),"Not in categories"))</f>
        <v/>
      </c>
    </row>
    <row r="928">
      <c r="A928" s="31" t="n"/>
      <c r="B928" s="32" t="n"/>
      <c r="C928" s="32" t="n"/>
      <c r="D928" s="33" t="n"/>
      <c r="E928" s="33" t="n"/>
      <c r="F928" s="33" t="n"/>
      <c r="G928" s="34" t="n"/>
      <c r="H928" s="35">
        <f>IF(A928="","",DATE(YEAR(A928),MONTH(A928),1))</f>
        <v/>
      </c>
      <c r="I928" s="35">
        <f>IF(A928="","",IF(G928="",H928,DATE(YEAR(G928),MONTH(G928),1)))</f>
        <v/>
      </c>
      <c r="J928" s="36">
        <f>IF(D928="","",IFERROR(VLOOKUP(D928,'Settings'!$A$18:$B$48,2,FALSE),"Not in categories"))</f>
        <v/>
      </c>
    </row>
    <row r="929">
      <c r="A929" s="31" t="n"/>
      <c r="B929" s="32" t="n"/>
      <c r="C929" s="32" t="n"/>
      <c r="D929" s="33" t="n"/>
      <c r="E929" s="33" t="n"/>
      <c r="F929" s="33" t="n"/>
      <c r="G929" s="34" t="n"/>
      <c r="H929" s="35">
        <f>IF(A929="","",DATE(YEAR(A929),MONTH(A929),1))</f>
        <v/>
      </c>
      <c r="I929" s="35">
        <f>IF(A929="","",IF(G929="",H929,DATE(YEAR(G929),MONTH(G929),1)))</f>
        <v/>
      </c>
      <c r="J929" s="36">
        <f>IF(D929="","",IFERROR(VLOOKUP(D929,'Settings'!$A$18:$B$48,2,FALSE),"Not in categories"))</f>
        <v/>
      </c>
    </row>
    <row r="930">
      <c r="A930" s="31" t="n"/>
      <c r="B930" s="32" t="n"/>
      <c r="C930" s="32" t="n"/>
      <c r="D930" s="33" t="n"/>
      <c r="E930" s="33" t="n"/>
      <c r="F930" s="33" t="n"/>
      <c r="G930" s="34" t="n"/>
      <c r="H930" s="35">
        <f>IF(A930="","",DATE(YEAR(A930),MONTH(A930),1))</f>
        <v/>
      </c>
      <c r="I930" s="35">
        <f>IF(A930="","",IF(G930="",H930,DATE(YEAR(G930),MONTH(G930),1)))</f>
        <v/>
      </c>
      <c r="J930" s="36">
        <f>IF(D930="","",IFERROR(VLOOKUP(D930,'Settings'!$A$18:$B$48,2,FALSE),"Not in categories"))</f>
        <v/>
      </c>
    </row>
    <row r="931">
      <c r="A931" s="31" t="n"/>
      <c r="B931" s="32" t="n"/>
      <c r="C931" s="32" t="n"/>
      <c r="D931" s="33" t="n"/>
      <c r="E931" s="33" t="n"/>
      <c r="F931" s="33" t="n"/>
      <c r="G931" s="34" t="n"/>
      <c r="H931" s="35">
        <f>IF(A931="","",DATE(YEAR(A931),MONTH(A931),1))</f>
        <v/>
      </c>
      <c r="I931" s="35">
        <f>IF(A931="","",IF(G931="",H931,DATE(YEAR(G931),MONTH(G931),1)))</f>
        <v/>
      </c>
      <c r="J931" s="36">
        <f>IF(D931="","",IFERROR(VLOOKUP(D931,'Settings'!$A$18:$B$48,2,FALSE),"Not in categories"))</f>
        <v/>
      </c>
    </row>
    <row r="932">
      <c r="A932" s="31" t="n"/>
      <c r="B932" s="32" t="n"/>
      <c r="C932" s="32" t="n"/>
      <c r="D932" s="33" t="n"/>
      <c r="E932" s="33" t="n"/>
      <c r="F932" s="33" t="n"/>
      <c r="G932" s="34" t="n"/>
      <c r="H932" s="35">
        <f>IF(A932="","",DATE(YEAR(A932),MONTH(A932),1))</f>
        <v/>
      </c>
      <c r="I932" s="35">
        <f>IF(A932="","",IF(G932="",H932,DATE(YEAR(G932),MONTH(G932),1)))</f>
        <v/>
      </c>
      <c r="J932" s="36">
        <f>IF(D932="","",IFERROR(VLOOKUP(D932,'Settings'!$A$18:$B$48,2,FALSE),"Not in categories"))</f>
        <v/>
      </c>
    </row>
    <row r="933">
      <c r="A933" s="31" t="n"/>
      <c r="B933" s="32" t="n"/>
      <c r="C933" s="32" t="n"/>
      <c r="D933" s="33" t="n"/>
      <c r="E933" s="33" t="n"/>
      <c r="F933" s="33" t="n"/>
      <c r="G933" s="34" t="n"/>
      <c r="H933" s="35">
        <f>IF(A933="","",DATE(YEAR(A933),MONTH(A933),1))</f>
        <v/>
      </c>
      <c r="I933" s="35">
        <f>IF(A933="","",IF(G933="",H933,DATE(YEAR(G933),MONTH(G933),1)))</f>
        <v/>
      </c>
      <c r="J933" s="36">
        <f>IF(D933="","",IFERROR(VLOOKUP(D933,'Settings'!$A$18:$B$48,2,FALSE),"Not in categories"))</f>
        <v/>
      </c>
    </row>
    <row r="934">
      <c r="A934" s="31" t="n"/>
      <c r="B934" s="32" t="n"/>
      <c r="C934" s="32" t="n"/>
      <c r="D934" s="33" t="n"/>
      <c r="E934" s="33" t="n"/>
      <c r="F934" s="33" t="n"/>
      <c r="G934" s="34" t="n"/>
      <c r="H934" s="35">
        <f>IF(A934="","",DATE(YEAR(A934),MONTH(A934),1))</f>
        <v/>
      </c>
      <c r="I934" s="35">
        <f>IF(A934="","",IF(G934="",H934,DATE(YEAR(G934),MONTH(G934),1)))</f>
        <v/>
      </c>
      <c r="J934" s="36">
        <f>IF(D934="","",IFERROR(VLOOKUP(D934,'Settings'!$A$18:$B$48,2,FALSE),"Not in categories"))</f>
        <v/>
      </c>
    </row>
    <row r="935">
      <c r="A935" s="31" t="n"/>
      <c r="B935" s="32" t="n"/>
      <c r="C935" s="32" t="n"/>
      <c r="D935" s="33" t="n"/>
      <c r="E935" s="33" t="n"/>
      <c r="F935" s="33" t="n"/>
      <c r="G935" s="34" t="n"/>
      <c r="H935" s="35">
        <f>IF(A935="","",DATE(YEAR(A935),MONTH(A935),1))</f>
        <v/>
      </c>
      <c r="I935" s="35">
        <f>IF(A935="","",IF(G935="",H935,DATE(YEAR(G935),MONTH(G935),1)))</f>
        <v/>
      </c>
      <c r="J935" s="36">
        <f>IF(D935="","",IFERROR(VLOOKUP(D935,'Settings'!$A$18:$B$48,2,FALSE),"Not in categories"))</f>
        <v/>
      </c>
    </row>
    <row r="936">
      <c r="A936" s="31" t="n"/>
      <c r="B936" s="32" t="n"/>
      <c r="C936" s="32" t="n"/>
      <c r="D936" s="33" t="n"/>
      <c r="E936" s="33" t="n"/>
      <c r="F936" s="33" t="n"/>
      <c r="G936" s="34" t="n"/>
      <c r="H936" s="35">
        <f>IF(A936="","",DATE(YEAR(A936),MONTH(A936),1))</f>
        <v/>
      </c>
      <c r="I936" s="35">
        <f>IF(A936="","",IF(G936="",H936,DATE(YEAR(G936),MONTH(G936),1)))</f>
        <v/>
      </c>
      <c r="J936" s="36">
        <f>IF(D936="","",IFERROR(VLOOKUP(D936,'Settings'!$A$18:$B$48,2,FALSE),"Not in categories"))</f>
        <v/>
      </c>
    </row>
    <row r="937">
      <c r="A937" s="31" t="n"/>
      <c r="B937" s="32" t="n"/>
      <c r="C937" s="32" t="n"/>
      <c r="D937" s="33" t="n"/>
      <c r="E937" s="33" t="n"/>
      <c r="F937" s="33" t="n"/>
      <c r="G937" s="34" t="n"/>
      <c r="H937" s="35">
        <f>IF(A937="","",DATE(YEAR(A937),MONTH(A937),1))</f>
        <v/>
      </c>
      <c r="I937" s="35">
        <f>IF(A937="","",IF(G937="",H937,DATE(YEAR(G937),MONTH(G937),1)))</f>
        <v/>
      </c>
      <c r="J937" s="36">
        <f>IF(D937="","",IFERROR(VLOOKUP(D937,'Settings'!$A$18:$B$48,2,FALSE),"Not in categories"))</f>
        <v/>
      </c>
    </row>
    <row r="938">
      <c r="A938" s="31" t="n"/>
      <c r="B938" s="32" t="n"/>
      <c r="C938" s="32" t="n"/>
      <c r="D938" s="33" t="n"/>
      <c r="E938" s="33" t="n"/>
      <c r="F938" s="33" t="n"/>
      <c r="G938" s="34" t="n"/>
      <c r="H938" s="35">
        <f>IF(A938="","",DATE(YEAR(A938),MONTH(A938),1))</f>
        <v/>
      </c>
      <c r="I938" s="35">
        <f>IF(A938="","",IF(G938="",H938,DATE(YEAR(G938),MONTH(G938),1)))</f>
        <v/>
      </c>
      <c r="J938" s="36">
        <f>IF(D938="","",IFERROR(VLOOKUP(D938,'Settings'!$A$18:$B$48,2,FALSE),"Not in categories"))</f>
        <v/>
      </c>
    </row>
    <row r="939">
      <c r="A939" s="31" t="n"/>
      <c r="B939" s="32" t="n"/>
      <c r="C939" s="32" t="n"/>
      <c r="D939" s="33" t="n"/>
      <c r="E939" s="33" t="n"/>
      <c r="F939" s="33" t="n"/>
      <c r="G939" s="34" t="n"/>
      <c r="H939" s="35">
        <f>IF(A939="","",DATE(YEAR(A939),MONTH(A939),1))</f>
        <v/>
      </c>
      <c r="I939" s="35">
        <f>IF(A939="","",IF(G939="",H939,DATE(YEAR(G939),MONTH(G939),1)))</f>
        <v/>
      </c>
      <c r="J939" s="36">
        <f>IF(D939="","",IFERROR(VLOOKUP(D939,'Settings'!$A$18:$B$48,2,FALSE),"Not in categories"))</f>
        <v/>
      </c>
    </row>
    <row r="940">
      <c r="A940" s="31" t="n"/>
      <c r="B940" s="32" t="n"/>
      <c r="C940" s="32" t="n"/>
      <c r="D940" s="33" t="n"/>
      <c r="E940" s="33" t="n"/>
      <c r="F940" s="33" t="n"/>
      <c r="G940" s="34" t="n"/>
      <c r="H940" s="35">
        <f>IF(A940="","",DATE(YEAR(A940),MONTH(A940),1))</f>
        <v/>
      </c>
      <c r="I940" s="35">
        <f>IF(A940="","",IF(G940="",H940,DATE(YEAR(G940),MONTH(G940),1)))</f>
        <v/>
      </c>
      <c r="J940" s="36">
        <f>IF(D940="","",IFERROR(VLOOKUP(D940,'Settings'!$A$18:$B$48,2,FALSE),"Not in categories"))</f>
        <v/>
      </c>
    </row>
    <row r="941">
      <c r="A941" s="31" t="n"/>
      <c r="B941" s="32" t="n"/>
      <c r="C941" s="32" t="n"/>
      <c r="D941" s="33" t="n"/>
      <c r="E941" s="33" t="n"/>
      <c r="F941" s="33" t="n"/>
      <c r="G941" s="34" t="n"/>
      <c r="H941" s="35">
        <f>IF(A941="","",DATE(YEAR(A941),MONTH(A941),1))</f>
        <v/>
      </c>
      <c r="I941" s="35">
        <f>IF(A941="","",IF(G941="",H941,DATE(YEAR(G941),MONTH(G941),1)))</f>
        <v/>
      </c>
      <c r="J941" s="36">
        <f>IF(D941="","",IFERROR(VLOOKUP(D941,'Settings'!$A$18:$B$48,2,FALSE),"Not in categories"))</f>
        <v/>
      </c>
    </row>
    <row r="942">
      <c r="A942" s="31" t="n"/>
      <c r="B942" s="32" t="n"/>
      <c r="C942" s="32" t="n"/>
      <c r="D942" s="33" t="n"/>
      <c r="E942" s="33" t="n"/>
      <c r="F942" s="33" t="n"/>
      <c r="G942" s="34" t="n"/>
      <c r="H942" s="35">
        <f>IF(A942="","",DATE(YEAR(A942),MONTH(A942),1))</f>
        <v/>
      </c>
      <c r="I942" s="35">
        <f>IF(A942="","",IF(G942="",H942,DATE(YEAR(G942),MONTH(G942),1)))</f>
        <v/>
      </c>
      <c r="J942" s="36">
        <f>IF(D942="","",IFERROR(VLOOKUP(D942,'Settings'!$A$18:$B$48,2,FALSE),"Not in categories"))</f>
        <v/>
      </c>
    </row>
    <row r="943">
      <c r="A943" s="31" t="n"/>
      <c r="B943" s="32" t="n"/>
      <c r="C943" s="32" t="n"/>
      <c r="D943" s="33" t="n"/>
      <c r="E943" s="33" t="n"/>
      <c r="F943" s="33" t="n"/>
      <c r="G943" s="34" t="n"/>
      <c r="H943" s="35">
        <f>IF(A943="","",DATE(YEAR(A943),MONTH(A943),1))</f>
        <v/>
      </c>
      <c r="I943" s="35">
        <f>IF(A943="","",IF(G943="",H943,DATE(YEAR(G943),MONTH(G943),1)))</f>
        <v/>
      </c>
      <c r="J943" s="36">
        <f>IF(D943="","",IFERROR(VLOOKUP(D943,'Settings'!$A$18:$B$48,2,FALSE),"Not in categories"))</f>
        <v/>
      </c>
    </row>
    <row r="944">
      <c r="A944" s="31" t="n"/>
      <c r="B944" s="32" t="n"/>
      <c r="C944" s="32" t="n"/>
      <c r="D944" s="33" t="n"/>
      <c r="E944" s="33" t="n"/>
      <c r="F944" s="33" t="n"/>
      <c r="G944" s="34" t="n"/>
      <c r="H944" s="35">
        <f>IF(A944="","",DATE(YEAR(A944),MONTH(A944),1))</f>
        <v/>
      </c>
      <c r="I944" s="35">
        <f>IF(A944="","",IF(G944="",H944,DATE(YEAR(G944),MONTH(G944),1)))</f>
        <v/>
      </c>
      <c r="J944" s="36">
        <f>IF(D944="","",IFERROR(VLOOKUP(D944,'Settings'!$A$18:$B$48,2,FALSE),"Not in categories"))</f>
        <v/>
      </c>
    </row>
    <row r="945">
      <c r="A945" s="31" t="n"/>
      <c r="B945" s="32" t="n"/>
      <c r="C945" s="32" t="n"/>
      <c r="D945" s="33" t="n"/>
      <c r="E945" s="33" t="n"/>
      <c r="F945" s="33" t="n"/>
      <c r="G945" s="34" t="n"/>
      <c r="H945" s="35">
        <f>IF(A945="","",DATE(YEAR(A945),MONTH(A945),1))</f>
        <v/>
      </c>
      <c r="I945" s="35">
        <f>IF(A945="","",IF(G945="",H945,DATE(YEAR(G945),MONTH(G945),1)))</f>
        <v/>
      </c>
      <c r="J945" s="36">
        <f>IF(D945="","",IFERROR(VLOOKUP(D945,'Settings'!$A$18:$B$48,2,FALSE),"Not in categories"))</f>
        <v/>
      </c>
    </row>
    <row r="946">
      <c r="A946" s="31" t="n"/>
      <c r="B946" s="32" t="n"/>
      <c r="C946" s="32" t="n"/>
      <c r="D946" s="33" t="n"/>
      <c r="E946" s="33" t="n"/>
      <c r="F946" s="33" t="n"/>
      <c r="G946" s="34" t="n"/>
      <c r="H946" s="35">
        <f>IF(A946="","",DATE(YEAR(A946),MONTH(A946),1))</f>
        <v/>
      </c>
      <c r="I946" s="35">
        <f>IF(A946="","",IF(G946="",H946,DATE(YEAR(G946),MONTH(G946),1)))</f>
        <v/>
      </c>
      <c r="J946" s="36">
        <f>IF(D946="","",IFERROR(VLOOKUP(D946,'Settings'!$A$18:$B$48,2,FALSE),"Not in categories"))</f>
        <v/>
      </c>
    </row>
    <row r="947">
      <c r="A947" s="31" t="n"/>
      <c r="B947" s="32" t="n"/>
      <c r="C947" s="32" t="n"/>
      <c r="D947" s="33" t="n"/>
      <c r="E947" s="33" t="n"/>
      <c r="F947" s="33" t="n"/>
      <c r="G947" s="34" t="n"/>
      <c r="H947" s="35">
        <f>IF(A947="","",DATE(YEAR(A947),MONTH(A947),1))</f>
        <v/>
      </c>
      <c r="I947" s="35">
        <f>IF(A947="","",IF(G947="",H947,DATE(YEAR(G947),MONTH(G947),1)))</f>
        <v/>
      </c>
      <c r="J947" s="36">
        <f>IF(D947="","",IFERROR(VLOOKUP(D947,'Settings'!$A$18:$B$48,2,FALSE),"Not in categories"))</f>
        <v/>
      </c>
    </row>
    <row r="948">
      <c r="A948" s="31" t="n"/>
      <c r="B948" s="32" t="n"/>
      <c r="C948" s="32" t="n"/>
      <c r="D948" s="33" t="n"/>
      <c r="E948" s="33" t="n"/>
      <c r="F948" s="33" t="n"/>
      <c r="G948" s="34" t="n"/>
      <c r="H948" s="35">
        <f>IF(A948="","",DATE(YEAR(A948),MONTH(A948),1))</f>
        <v/>
      </c>
      <c r="I948" s="35">
        <f>IF(A948="","",IF(G948="",H948,DATE(YEAR(G948),MONTH(G948),1)))</f>
        <v/>
      </c>
      <c r="J948" s="36">
        <f>IF(D948="","",IFERROR(VLOOKUP(D948,'Settings'!$A$18:$B$48,2,FALSE),"Not in categories"))</f>
        <v/>
      </c>
    </row>
    <row r="949">
      <c r="A949" s="31" t="n"/>
      <c r="B949" s="32" t="n"/>
      <c r="C949" s="32" t="n"/>
      <c r="D949" s="33" t="n"/>
      <c r="E949" s="33" t="n"/>
      <c r="F949" s="33" t="n"/>
      <c r="G949" s="34" t="n"/>
      <c r="H949" s="35">
        <f>IF(A949="","",DATE(YEAR(A949),MONTH(A949),1))</f>
        <v/>
      </c>
      <c r="I949" s="35">
        <f>IF(A949="","",IF(G949="",H949,DATE(YEAR(G949),MONTH(G949),1)))</f>
        <v/>
      </c>
      <c r="J949" s="36">
        <f>IF(D949="","",IFERROR(VLOOKUP(D949,'Settings'!$A$18:$B$48,2,FALSE),"Not in categories"))</f>
        <v/>
      </c>
    </row>
    <row r="950">
      <c r="A950" s="31" t="n"/>
      <c r="B950" s="32" t="n"/>
      <c r="C950" s="32" t="n"/>
      <c r="D950" s="33" t="n"/>
      <c r="E950" s="33" t="n"/>
      <c r="F950" s="33" t="n"/>
      <c r="G950" s="34" t="n"/>
      <c r="H950" s="35">
        <f>IF(A950="","",DATE(YEAR(A950),MONTH(A950),1))</f>
        <v/>
      </c>
      <c r="I950" s="35">
        <f>IF(A950="","",IF(G950="",H950,DATE(YEAR(G950),MONTH(G950),1)))</f>
        <v/>
      </c>
      <c r="J950" s="36">
        <f>IF(D950="","",IFERROR(VLOOKUP(D950,'Settings'!$A$18:$B$48,2,FALSE),"Not in categories"))</f>
        <v/>
      </c>
    </row>
    <row r="951">
      <c r="A951" s="31" t="n"/>
      <c r="B951" s="32" t="n"/>
      <c r="C951" s="32" t="n"/>
      <c r="D951" s="33" t="n"/>
      <c r="E951" s="33" t="n"/>
      <c r="F951" s="33" t="n"/>
      <c r="G951" s="34" t="n"/>
      <c r="H951" s="35">
        <f>IF(A951="","",DATE(YEAR(A951),MONTH(A951),1))</f>
        <v/>
      </c>
      <c r="I951" s="35">
        <f>IF(A951="","",IF(G951="",H951,DATE(YEAR(G951),MONTH(G951),1)))</f>
        <v/>
      </c>
      <c r="J951" s="36">
        <f>IF(D951="","",IFERROR(VLOOKUP(D951,'Settings'!$A$18:$B$48,2,FALSE),"Not in categories"))</f>
        <v/>
      </c>
    </row>
    <row r="952">
      <c r="A952" s="31" t="n"/>
      <c r="B952" s="32" t="n"/>
      <c r="C952" s="32" t="n"/>
      <c r="D952" s="33" t="n"/>
      <c r="E952" s="33" t="n"/>
      <c r="F952" s="33" t="n"/>
      <c r="G952" s="34" t="n"/>
      <c r="H952" s="35">
        <f>IF(A952="","",DATE(YEAR(A952),MONTH(A952),1))</f>
        <v/>
      </c>
      <c r="I952" s="35">
        <f>IF(A952="","",IF(G952="",H952,DATE(YEAR(G952),MONTH(G952),1)))</f>
        <v/>
      </c>
      <c r="J952" s="36">
        <f>IF(D952="","",IFERROR(VLOOKUP(D952,'Settings'!$A$18:$B$48,2,FALSE),"Not in categories"))</f>
        <v/>
      </c>
    </row>
    <row r="953">
      <c r="A953" s="31" t="n"/>
      <c r="B953" s="32" t="n"/>
      <c r="C953" s="32" t="n"/>
      <c r="D953" s="33" t="n"/>
      <c r="E953" s="33" t="n"/>
      <c r="F953" s="33" t="n"/>
      <c r="G953" s="34" t="n"/>
      <c r="H953" s="35">
        <f>IF(A953="","",DATE(YEAR(A953),MONTH(A953),1))</f>
        <v/>
      </c>
      <c r="I953" s="35">
        <f>IF(A953="","",IF(G953="",H953,DATE(YEAR(G953),MONTH(G953),1)))</f>
        <v/>
      </c>
      <c r="J953" s="36">
        <f>IF(D953="","",IFERROR(VLOOKUP(D953,'Settings'!$A$18:$B$48,2,FALSE),"Not in categories"))</f>
        <v/>
      </c>
    </row>
    <row r="954">
      <c r="A954" s="31" t="n"/>
      <c r="B954" s="32" t="n"/>
      <c r="C954" s="32" t="n"/>
      <c r="D954" s="33" t="n"/>
      <c r="E954" s="33" t="n"/>
      <c r="F954" s="33" t="n"/>
      <c r="G954" s="34" t="n"/>
      <c r="H954" s="35">
        <f>IF(A954="","",DATE(YEAR(A954),MONTH(A954),1))</f>
        <v/>
      </c>
      <c r="I954" s="35">
        <f>IF(A954="","",IF(G954="",H954,DATE(YEAR(G954),MONTH(G954),1)))</f>
        <v/>
      </c>
      <c r="J954" s="36">
        <f>IF(D954="","",IFERROR(VLOOKUP(D954,'Settings'!$A$18:$B$48,2,FALSE),"Not in categories"))</f>
        <v/>
      </c>
    </row>
    <row r="955">
      <c r="A955" s="31" t="n"/>
      <c r="B955" s="32" t="n"/>
      <c r="C955" s="32" t="n"/>
      <c r="D955" s="33" t="n"/>
      <c r="E955" s="33" t="n"/>
      <c r="F955" s="33" t="n"/>
      <c r="G955" s="34" t="n"/>
      <c r="H955" s="35">
        <f>IF(A955="","",DATE(YEAR(A955),MONTH(A955),1))</f>
        <v/>
      </c>
      <c r="I955" s="35">
        <f>IF(A955="","",IF(G955="",H955,DATE(YEAR(G955),MONTH(G955),1)))</f>
        <v/>
      </c>
      <c r="J955" s="36">
        <f>IF(D955="","",IFERROR(VLOOKUP(D955,'Settings'!$A$18:$B$48,2,FALSE),"Not in categories"))</f>
        <v/>
      </c>
    </row>
    <row r="956">
      <c r="A956" s="31" t="n"/>
      <c r="B956" s="32" t="n"/>
      <c r="C956" s="32" t="n"/>
      <c r="D956" s="33" t="n"/>
      <c r="E956" s="33" t="n"/>
      <c r="F956" s="33" t="n"/>
      <c r="G956" s="34" t="n"/>
      <c r="H956" s="35">
        <f>IF(A956="","",DATE(YEAR(A956),MONTH(A956),1))</f>
        <v/>
      </c>
      <c r="I956" s="35">
        <f>IF(A956="","",IF(G956="",H956,DATE(YEAR(G956),MONTH(G956),1)))</f>
        <v/>
      </c>
      <c r="J956" s="36">
        <f>IF(D956="","",IFERROR(VLOOKUP(D956,'Settings'!$A$18:$B$48,2,FALSE),"Not in categories"))</f>
        <v/>
      </c>
    </row>
    <row r="957">
      <c r="A957" s="31" t="n"/>
      <c r="B957" s="32" t="n"/>
      <c r="C957" s="32" t="n"/>
      <c r="D957" s="33" t="n"/>
      <c r="E957" s="33" t="n"/>
      <c r="F957" s="33" t="n"/>
      <c r="G957" s="34" t="n"/>
      <c r="H957" s="35">
        <f>IF(A957="","",DATE(YEAR(A957),MONTH(A957),1))</f>
        <v/>
      </c>
      <c r="I957" s="35">
        <f>IF(A957="","",IF(G957="",H957,DATE(YEAR(G957),MONTH(G957),1)))</f>
        <v/>
      </c>
      <c r="J957" s="36">
        <f>IF(D957="","",IFERROR(VLOOKUP(D957,'Settings'!$A$18:$B$48,2,FALSE),"Not in categories"))</f>
        <v/>
      </c>
    </row>
    <row r="958">
      <c r="A958" s="31" t="n"/>
      <c r="B958" s="32" t="n"/>
      <c r="C958" s="32" t="n"/>
      <c r="D958" s="33" t="n"/>
      <c r="E958" s="33" t="n"/>
      <c r="F958" s="33" t="n"/>
      <c r="G958" s="34" t="n"/>
      <c r="H958" s="35">
        <f>IF(A958="","",DATE(YEAR(A958),MONTH(A958),1))</f>
        <v/>
      </c>
      <c r="I958" s="35">
        <f>IF(A958="","",IF(G958="",H958,DATE(YEAR(G958),MONTH(G958),1)))</f>
        <v/>
      </c>
      <c r="J958" s="36">
        <f>IF(D958="","",IFERROR(VLOOKUP(D958,'Settings'!$A$18:$B$48,2,FALSE),"Not in categories"))</f>
        <v/>
      </c>
    </row>
    <row r="959">
      <c r="A959" s="31" t="n"/>
      <c r="B959" s="32" t="n"/>
      <c r="C959" s="32" t="n"/>
      <c r="D959" s="33" t="n"/>
      <c r="E959" s="33" t="n"/>
      <c r="F959" s="33" t="n"/>
      <c r="G959" s="34" t="n"/>
      <c r="H959" s="35">
        <f>IF(A959="","",DATE(YEAR(A959),MONTH(A959),1))</f>
        <v/>
      </c>
      <c r="I959" s="35">
        <f>IF(A959="","",IF(G959="",H959,DATE(YEAR(G959),MONTH(G959),1)))</f>
        <v/>
      </c>
      <c r="J959" s="36">
        <f>IF(D959="","",IFERROR(VLOOKUP(D959,'Settings'!$A$18:$B$48,2,FALSE),"Not in categories"))</f>
        <v/>
      </c>
    </row>
    <row r="960">
      <c r="A960" s="31" t="n"/>
      <c r="B960" s="32" t="n"/>
      <c r="C960" s="32" t="n"/>
      <c r="D960" s="33" t="n"/>
      <c r="E960" s="33" t="n"/>
      <c r="F960" s="33" t="n"/>
      <c r="G960" s="34" t="n"/>
      <c r="H960" s="35">
        <f>IF(A960="","",DATE(YEAR(A960),MONTH(A960),1))</f>
        <v/>
      </c>
      <c r="I960" s="35">
        <f>IF(A960="","",IF(G960="",H960,DATE(YEAR(G960),MONTH(G960),1)))</f>
        <v/>
      </c>
      <c r="J960" s="36">
        <f>IF(D960="","",IFERROR(VLOOKUP(D960,'Settings'!$A$18:$B$48,2,FALSE),"Not in categories"))</f>
        <v/>
      </c>
    </row>
    <row r="961">
      <c r="A961" s="31" t="n"/>
      <c r="B961" s="32" t="n"/>
      <c r="C961" s="32" t="n"/>
      <c r="D961" s="33" t="n"/>
      <c r="E961" s="33" t="n"/>
      <c r="F961" s="33" t="n"/>
      <c r="G961" s="34" t="n"/>
      <c r="H961" s="35">
        <f>IF(A961="","",DATE(YEAR(A961),MONTH(A961),1))</f>
        <v/>
      </c>
      <c r="I961" s="35">
        <f>IF(A961="","",IF(G961="",H961,DATE(YEAR(G961),MONTH(G961),1)))</f>
        <v/>
      </c>
      <c r="J961" s="36">
        <f>IF(D961="","",IFERROR(VLOOKUP(D961,'Settings'!$A$18:$B$48,2,FALSE),"Not in categories"))</f>
        <v/>
      </c>
    </row>
    <row r="962">
      <c r="A962" s="31" t="n"/>
      <c r="B962" s="32" t="n"/>
      <c r="C962" s="32" t="n"/>
      <c r="D962" s="33" t="n"/>
      <c r="E962" s="33" t="n"/>
      <c r="F962" s="33" t="n"/>
      <c r="G962" s="34" t="n"/>
      <c r="H962" s="35">
        <f>IF(A962="","",DATE(YEAR(A962),MONTH(A962),1))</f>
        <v/>
      </c>
      <c r="I962" s="35">
        <f>IF(A962="","",IF(G962="",H962,DATE(YEAR(G962),MONTH(G962),1)))</f>
        <v/>
      </c>
      <c r="J962" s="36">
        <f>IF(D962="","",IFERROR(VLOOKUP(D962,'Settings'!$A$18:$B$48,2,FALSE),"Not in categories"))</f>
        <v/>
      </c>
    </row>
    <row r="963">
      <c r="A963" s="31" t="n"/>
      <c r="B963" s="32" t="n"/>
      <c r="C963" s="32" t="n"/>
      <c r="D963" s="33" t="n"/>
      <c r="E963" s="33" t="n"/>
      <c r="F963" s="33" t="n"/>
      <c r="G963" s="34" t="n"/>
      <c r="H963" s="35">
        <f>IF(A963="","",DATE(YEAR(A963),MONTH(A963),1))</f>
        <v/>
      </c>
      <c r="I963" s="35">
        <f>IF(A963="","",IF(G963="",H963,DATE(YEAR(G963),MONTH(G963),1)))</f>
        <v/>
      </c>
      <c r="J963" s="36">
        <f>IF(D963="","",IFERROR(VLOOKUP(D963,'Settings'!$A$18:$B$48,2,FALSE),"Not in categories"))</f>
        <v/>
      </c>
    </row>
    <row r="964">
      <c r="A964" s="31" t="n"/>
      <c r="B964" s="32" t="n"/>
      <c r="C964" s="32" t="n"/>
      <c r="D964" s="33" t="n"/>
      <c r="E964" s="33" t="n"/>
      <c r="F964" s="33" t="n"/>
      <c r="G964" s="34" t="n"/>
      <c r="H964" s="35">
        <f>IF(A964="","",DATE(YEAR(A964),MONTH(A964),1))</f>
        <v/>
      </c>
      <c r="I964" s="35">
        <f>IF(A964="","",IF(G964="",H964,DATE(YEAR(G964),MONTH(G964),1)))</f>
        <v/>
      </c>
      <c r="J964" s="36">
        <f>IF(D964="","",IFERROR(VLOOKUP(D964,'Settings'!$A$18:$B$48,2,FALSE),"Not in categories"))</f>
        <v/>
      </c>
    </row>
    <row r="965">
      <c r="A965" s="31" t="n"/>
      <c r="B965" s="32" t="n"/>
      <c r="C965" s="32" t="n"/>
      <c r="D965" s="33" t="n"/>
      <c r="E965" s="33" t="n"/>
      <c r="F965" s="33" t="n"/>
      <c r="G965" s="34" t="n"/>
      <c r="H965" s="35">
        <f>IF(A965="","",DATE(YEAR(A965),MONTH(A965),1))</f>
        <v/>
      </c>
      <c r="I965" s="35">
        <f>IF(A965="","",IF(G965="",H965,DATE(YEAR(G965),MONTH(G965),1)))</f>
        <v/>
      </c>
      <c r="J965" s="36">
        <f>IF(D965="","",IFERROR(VLOOKUP(D965,'Settings'!$A$18:$B$48,2,FALSE),"Not in categories"))</f>
        <v/>
      </c>
    </row>
    <row r="966">
      <c r="A966" s="31" t="n"/>
      <c r="B966" s="32" t="n"/>
      <c r="C966" s="32" t="n"/>
      <c r="D966" s="33" t="n"/>
      <c r="E966" s="33" t="n"/>
      <c r="F966" s="33" t="n"/>
      <c r="G966" s="34" t="n"/>
      <c r="H966" s="35">
        <f>IF(A966="","",DATE(YEAR(A966),MONTH(A966),1))</f>
        <v/>
      </c>
      <c r="I966" s="35">
        <f>IF(A966="","",IF(G966="",H966,DATE(YEAR(G966),MONTH(G966),1)))</f>
        <v/>
      </c>
      <c r="J966" s="36">
        <f>IF(D966="","",IFERROR(VLOOKUP(D966,'Settings'!$A$18:$B$48,2,FALSE),"Not in categories"))</f>
        <v/>
      </c>
    </row>
    <row r="967">
      <c r="A967" s="31" t="n"/>
      <c r="B967" s="32" t="n"/>
      <c r="C967" s="32" t="n"/>
      <c r="D967" s="33" t="n"/>
      <c r="E967" s="33" t="n"/>
      <c r="F967" s="33" t="n"/>
      <c r="G967" s="34" t="n"/>
      <c r="H967" s="35">
        <f>IF(A967="","",DATE(YEAR(A967),MONTH(A967),1))</f>
        <v/>
      </c>
      <c r="I967" s="35">
        <f>IF(A967="","",IF(G967="",H967,DATE(YEAR(G967),MONTH(G967),1)))</f>
        <v/>
      </c>
      <c r="J967" s="36">
        <f>IF(D967="","",IFERROR(VLOOKUP(D967,'Settings'!$A$18:$B$48,2,FALSE),"Not in categories"))</f>
        <v/>
      </c>
    </row>
    <row r="968">
      <c r="A968" s="31" t="n"/>
      <c r="B968" s="32" t="n"/>
      <c r="C968" s="32" t="n"/>
      <c r="D968" s="33" t="n"/>
      <c r="E968" s="33" t="n"/>
      <c r="F968" s="33" t="n"/>
      <c r="G968" s="34" t="n"/>
      <c r="H968" s="35">
        <f>IF(A968="","",DATE(YEAR(A968),MONTH(A968),1))</f>
        <v/>
      </c>
      <c r="I968" s="35">
        <f>IF(A968="","",IF(G968="",H968,DATE(YEAR(G968),MONTH(G968),1)))</f>
        <v/>
      </c>
      <c r="J968" s="36">
        <f>IF(D968="","",IFERROR(VLOOKUP(D968,'Settings'!$A$18:$B$48,2,FALSE),"Not in categories"))</f>
        <v/>
      </c>
    </row>
    <row r="969">
      <c r="A969" s="31" t="n"/>
      <c r="B969" s="32" t="n"/>
      <c r="C969" s="32" t="n"/>
      <c r="D969" s="33" t="n"/>
      <c r="E969" s="33" t="n"/>
      <c r="F969" s="33" t="n"/>
      <c r="G969" s="34" t="n"/>
      <c r="H969" s="35">
        <f>IF(A969="","",DATE(YEAR(A969),MONTH(A969),1))</f>
        <v/>
      </c>
      <c r="I969" s="35">
        <f>IF(A969="","",IF(G969="",H969,DATE(YEAR(G969),MONTH(G969),1)))</f>
        <v/>
      </c>
      <c r="J969" s="36">
        <f>IF(D969="","",IFERROR(VLOOKUP(D969,'Settings'!$A$18:$B$48,2,FALSE),"Not in categories"))</f>
        <v/>
      </c>
    </row>
    <row r="970">
      <c r="A970" s="31" t="n"/>
      <c r="B970" s="32" t="n"/>
      <c r="C970" s="32" t="n"/>
      <c r="D970" s="33" t="n"/>
      <c r="E970" s="33" t="n"/>
      <c r="F970" s="33" t="n"/>
      <c r="G970" s="34" t="n"/>
      <c r="H970" s="35">
        <f>IF(A970="","",DATE(YEAR(A970),MONTH(A970),1))</f>
        <v/>
      </c>
      <c r="I970" s="35">
        <f>IF(A970="","",IF(G970="",H970,DATE(YEAR(G970),MONTH(G970),1)))</f>
        <v/>
      </c>
      <c r="J970" s="36">
        <f>IF(D970="","",IFERROR(VLOOKUP(D970,'Settings'!$A$18:$B$48,2,FALSE),"Not in categories"))</f>
        <v/>
      </c>
    </row>
    <row r="971">
      <c r="A971" s="31" t="n"/>
      <c r="B971" s="32" t="n"/>
      <c r="C971" s="32" t="n"/>
      <c r="D971" s="33" t="n"/>
      <c r="E971" s="33" t="n"/>
      <c r="F971" s="33" t="n"/>
      <c r="G971" s="34" t="n"/>
      <c r="H971" s="35">
        <f>IF(A971="","",DATE(YEAR(A971),MONTH(A971),1))</f>
        <v/>
      </c>
      <c r="I971" s="35">
        <f>IF(A971="","",IF(G971="",H971,DATE(YEAR(G971),MONTH(G971),1)))</f>
        <v/>
      </c>
      <c r="J971" s="36">
        <f>IF(D971="","",IFERROR(VLOOKUP(D971,'Settings'!$A$18:$B$48,2,FALSE),"Not in categories"))</f>
        <v/>
      </c>
    </row>
    <row r="972">
      <c r="A972" s="31" t="n"/>
      <c r="B972" s="32" t="n"/>
      <c r="C972" s="32" t="n"/>
      <c r="D972" s="33" t="n"/>
      <c r="E972" s="33" t="n"/>
      <c r="F972" s="33" t="n"/>
      <c r="G972" s="34" t="n"/>
      <c r="H972" s="35">
        <f>IF(A972="","",DATE(YEAR(A972),MONTH(A972),1))</f>
        <v/>
      </c>
      <c r="I972" s="35">
        <f>IF(A972="","",IF(G972="",H972,DATE(YEAR(G972),MONTH(G972),1)))</f>
        <v/>
      </c>
      <c r="J972" s="36">
        <f>IF(D972="","",IFERROR(VLOOKUP(D972,'Settings'!$A$18:$B$48,2,FALSE),"Not in categories"))</f>
        <v/>
      </c>
    </row>
    <row r="973">
      <c r="A973" s="31" t="n"/>
      <c r="B973" s="32" t="n"/>
      <c r="C973" s="32" t="n"/>
      <c r="D973" s="33" t="n"/>
      <c r="E973" s="33" t="n"/>
      <c r="F973" s="33" t="n"/>
      <c r="G973" s="34" t="n"/>
      <c r="H973" s="35">
        <f>IF(A973="","",DATE(YEAR(A973),MONTH(A973),1))</f>
        <v/>
      </c>
      <c r="I973" s="35">
        <f>IF(A973="","",IF(G973="",H973,DATE(YEAR(G973),MONTH(G973),1)))</f>
        <v/>
      </c>
      <c r="J973" s="36">
        <f>IF(D973="","",IFERROR(VLOOKUP(D973,'Settings'!$A$18:$B$48,2,FALSE),"Not in categories"))</f>
        <v/>
      </c>
    </row>
    <row r="974">
      <c r="A974" s="31" t="n"/>
      <c r="B974" s="32" t="n"/>
      <c r="C974" s="32" t="n"/>
      <c r="D974" s="33" t="n"/>
      <c r="E974" s="33" t="n"/>
      <c r="F974" s="33" t="n"/>
      <c r="G974" s="34" t="n"/>
      <c r="H974" s="35">
        <f>IF(A974="","",DATE(YEAR(A974),MONTH(A974),1))</f>
        <v/>
      </c>
      <c r="I974" s="35">
        <f>IF(A974="","",IF(G974="",H974,DATE(YEAR(G974),MONTH(G974),1)))</f>
        <v/>
      </c>
      <c r="J974" s="36">
        <f>IF(D974="","",IFERROR(VLOOKUP(D974,'Settings'!$A$18:$B$48,2,FALSE),"Not in categories"))</f>
        <v/>
      </c>
    </row>
    <row r="975">
      <c r="A975" s="31" t="n"/>
      <c r="B975" s="32" t="n"/>
      <c r="C975" s="32" t="n"/>
      <c r="D975" s="33" t="n"/>
      <c r="E975" s="33" t="n"/>
      <c r="F975" s="33" t="n"/>
      <c r="G975" s="34" t="n"/>
      <c r="H975" s="35">
        <f>IF(A975="","",DATE(YEAR(A975),MONTH(A975),1))</f>
        <v/>
      </c>
      <c r="I975" s="35">
        <f>IF(A975="","",IF(G975="",H975,DATE(YEAR(G975),MONTH(G975),1)))</f>
        <v/>
      </c>
      <c r="J975" s="36">
        <f>IF(D975="","",IFERROR(VLOOKUP(D975,'Settings'!$A$18:$B$48,2,FALSE),"Not in categories"))</f>
        <v/>
      </c>
    </row>
    <row r="976">
      <c r="A976" s="31" t="n"/>
      <c r="B976" s="32" t="n"/>
      <c r="C976" s="32" t="n"/>
      <c r="D976" s="33" t="n"/>
      <c r="E976" s="33" t="n"/>
      <c r="F976" s="33" t="n"/>
      <c r="G976" s="34" t="n"/>
      <c r="H976" s="35">
        <f>IF(A976="","",DATE(YEAR(A976),MONTH(A976),1))</f>
        <v/>
      </c>
      <c r="I976" s="35">
        <f>IF(A976="","",IF(G976="",H976,DATE(YEAR(G976),MONTH(G976),1)))</f>
        <v/>
      </c>
      <c r="J976" s="36">
        <f>IF(D976="","",IFERROR(VLOOKUP(D976,'Settings'!$A$18:$B$48,2,FALSE),"Not in categories"))</f>
        <v/>
      </c>
    </row>
    <row r="977">
      <c r="A977" s="31" t="n"/>
      <c r="B977" s="32" t="n"/>
      <c r="C977" s="32" t="n"/>
      <c r="D977" s="33" t="n"/>
      <c r="E977" s="33" t="n"/>
      <c r="F977" s="33" t="n"/>
      <c r="G977" s="34" t="n"/>
      <c r="H977" s="35">
        <f>IF(A977="","",DATE(YEAR(A977),MONTH(A977),1))</f>
        <v/>
      </c>
      <c r="I977" s="35">
        <f>IF(A977="","",IF(G977="",H977,DATE(YEAR(G977),MONTH(G977),1)))</f>
        <v/>
      </c>
      <c r="J977" s="36">
        <f>IF(D977="","",IFERROR(VLOOKUP(D977,'Settings'!$A$18:$B$48,2,FALSE),"Not in categories"))</f>
        <v/>
      </c>
    </row>
    <row r="978">
      <c r="A978" s="31" t="n"/>
      <c r="B978" s="32" t="n"/>
      <c r="C978" s="32" t="n"/>
      <c r="D978" s="33" t="n"/>
      <c r="E978" s="33" t="n"/>
      <c r="F978" s="33" t="n"/>
      <c r="G978" s="34" t="n"/>
      <c r="H978" s="35">
        <f>IF(A978="","",DATE(YEAR(A978),MONTH(A978),1))</f>
        <v/>
      </c>
      <c r="I978" s="35">
        <f>IF(A978="","",IF(G978="",H978,DATE(YEAR(G978),MONTH(G978),1)))</f>
        <v/>
      </c>
      <c r="J978" s="36">
        <f>IF(D978="","",IFERROR(VLOOKUP(D978,'Settings'!$A$18:$B$48,2,FALSE),"Not in categories"))</f>
        <v/>
      </c>
    </row>
    <row r="979">
      <c r="A979" s="31" t="n"/>
      <c r="B979" s="32" t="n"/>
      <c r="C979" s="32" t="n"/>
      <c r="D979" s="33" t="n"/>
      <c r="E979" s="33" t="n"/>
      <c r="F979" s="33" t="n"/>
      <c r="G979" s="34" t="n"/>
      <c r="H979" s="35">
        <f>IF(A979="","",DATE(YEAR(A979),MONTH(A979),1))</f>
        <v/>
      </c>
      <c r="I979" s="35">
        <f>IF(A979="","",IF(G979="",H979,DATE(YEAR(G979),MONTH(G979),1)))</f>
        <v/>
      </c>
      <c r="J979" s="36">
        <f>IF(D979="","",IFERROR(VLOOKUP(D979,'Settings'!$A$18:$B$48,2,FALSE),"Not in categories"))</f>
        <v/>
      </c>
    </row>
    <row r="980">
      <c r="A980" s="31" t="n"/>
      <c r="B980" s="32" t="n"/>
      <c r="C980" s="32" t="n"/>
      <c r="D980" s="33" t="n"/>
      <c r="E980" s="33" t="n"/>
      <c r="F980" s="33" t="n"/>
      <c r="G980" s="34" t="n"/>
      <c r="H980" s="35">
        <f>IF(A980="","",DATE(YEAR(A980),MONTH(A980),1))</f>
        <v/>
      </c>
      <c r="I980" s="35">
        <f>IF(A980="","",IF(G980="",H980,DATE(YEAR(G980),MONTH(G980),1)))</f>
        <v/>
      </c>
      <c r="J980" s="36">
        <f>IF(D980="","",IFERROR(VLOOKUP(D980,'Settings'!$A$18:$B$48,2,FALSE),"Not in categories"))</f>
        <v/>
      </c>
    </row>
    <row r="981">
      <c r="A981" s="31" t="n"/>
      <c r="B981" s="32" t="n"/>
      <c r="C981" s="32" t="n"/>
      <c r="D981" s="33" t="n"/>
      <c r="E981" s="33" t="n"/>
      <c r="F981" s="33" t="n"/>
      <c r="G981" s="34" t="n"/>
      <c r="H981" s="35">
        <f>IF(A981="","",DATE(YEAR(A981),MONTH(A981),1))</f>
        <v/>
      </c>
      <c r="I981" s="35">
        <f>IF(A981="","",IF(G981="",H981,DATE(YEAR(G981),MONTH(G981),1)))</f>
        <v/>
      </c>
      <c r="J981" s="36">
        <f>IF(D981="","",IFERROR(VLOOKUP(D981,'Settings'!$A$18:$B$48,2,FALSE),"Not in categories"))</f>
        <v/>
      </c>
    </row>
    <row r="982">
      <c r="A982" s="31" t="n"/>
      <c r="B982" s="32" t="n"/>
      <c r="C982" s="32" t="n"/>
      <c r="D982" s="33" t="n"/>
      <c r="E982" s="33" t="n"/>
      <c r="F982" s="33" t="n"/>
      <c r="G982" s="34" t="n"/>
      <c r="H982" s="35">
        <f>IF(A982="","",DATE(YEAR(A982),MONTH(A982),1))</f>
        <v/>
      </c>
      <c r="I982" s="35">
        <f>IF(A982="","",IF(G982="",H982,DATE(YEAR(G982),MONTH(G982),1)))</f>
        <v/>
      </c>
      <c r="J982" s="36">
        <f>IF(D982="","",IFERROR(VLOOKUP(D982,'Settings'!$A$18:$B$48,2,FALSE),"Not in categories"))</f>
        <v/>
      </c>
    </row>
    <row r="983">
      <c r="A983" s="31" t="n"/>
      <c r="B983" s="32" t="n"/>
      <c r="C983" s="32" t="n"/>
      <c r="D983" s="33" t="n"/>
      <c r="E983" s="33" t="n"/>
      <c r="F983" s="33" t="n"/>
      <c r="G983" s="34" t="n"/>
      <c r="H983" s="35">
        <f>IF(A983="","",DATE(YEAR(A983),MONTH(A983),1))</f>
        <v/>
      </c>
      <c r="I983" s="35">
        <f>IF(A983="","",IF(G983="",H983,DATE(YEAR(G983),MONTH(G983),1)))</f>
        <v/>
      </c>
      <c r="J983" s="36">
        <f>IF(D983="","",IFERROR(VLOOKUP(D983,'Settings'!$A$18:$B$48,2,FALSE),"Not in categories"))</f>
        <v/>
      </c>
    </row>
    <row r="984">
      <c r="A984" s="31" t="n"/>
      <c r="B984" s="32" t="n"/>
      <c r="C984" s="32" t="n"/>
      <c r="D984" s="33" t="n"/>
      <c r="E984" s="33" t="n"/>
      <c r="F984" s="33" t="n"/>
      <c r="G984" s="34" t="n"/>
      <c r="H984" s="35">
        <f>IF(A984="","",DATE(YEAR(A984),MONTH(A984),1))</f>
        <v/>
      </c>
      <c r="I984" s="35">
        <f>IF(A984="","",IF(G984="",H984,DATE(YEAR(G984),MONTH(G984),1)))</f>
        <v/>
      </c>
      <c r="J984" s="36">
        <f>IF(D984="","",IFERROR(VLOOKUP(D984,'Settings'!$A$18:$B$48,2,FALSE),"Not in categories"))</f>
        <v/>
      </c>
    </row>
    <row r="985">
      <c r="A985" s="31" t="n"/>
      <c r="B985" s="32" t="n"/>
      <c r="C985" s="32" t="n"/>
      <c r="D985" s="33" t="n"/>
      <c r="E985" s="33" t="n"/>
      <c r="F985" s="33" t="n"/>
      <c r="G985" s="34" t="n"/>
      <c r="H985" s="35">
        <f>IF(A985="","",DATE(YEAR(A985),MONTH(A985),1))</f>
        <v/>
      </c>
      <c r="I985" s="35">
        <f>IF(A985="","",IF(G985="",H985,DATE(YEAR(G985),MONTH(G985),1)))</f>
        <v/>
      </c>
      <c r="J985" s="36">
        <f>IF(D985="","",IFERROR(VLOOKUP(D985,'Settings'!$A$18:$B$48,2,FALSE),"Not in categories"))</f>
        <v/>
      </c>
    </row>
    <row r="986">
      <c r="A986" s="31" t="n"/>
      <c r="B986" s="32" t="n"/>
      <c r="C986" s="32" t="n"/>
      <c r="D986" s="33" t="n"/>
      <c r="E986" s="33" t="n"/>
      <c r="F986" s="33" t="n"/>
      <c r="G986" s="34" t="n"/>
      <c r="H986" s="35">
        <f>IF(A986="","",DATE(YEAR(A986),MONTH(A986),1))</f>
        <v/>
      </c>
      <c r="I986" s="35">
        <f>IF(A986="","",IF(G986="",H986,DATE(YEAR(G986),MONTH(G986),1)))</f>
        <v/>
      </c>
      <c r="J986" s="36">
        <f>IF(D986="","",IFERROR(VLOOKUP(D986,'Settings'!$A$18:$B$48,2,FALSE),"Not in categories"))</f>
        <v/>
      </c>
    </row>
    <row r="987">
      <c r="A987" s="31" t="n"/>
      <c r="B987" s="32" t="n"/>
      <c r="C987" s="32" t="n"/>
      <c r="D987" s="33" t="n"/>
      <c r="E987" s="33" t="n"/>
      <c r="F987" s="33" t="n"/>
      <c r="G987" s="34" t="n"/>
      <c r="H987" s="35">
        <f>IF(A987="","",DATE(YEAR(A987),MONTH(A987),1))</f>
        <v/>
      </c>
      <c r="I987" s="35">
        <f>IF(A987="","",IF(G987="",H987,DATE(YEAR(G987),MONTH(G987),1)))</f>
        <v/>
      </c>
      <c r="J987" s="36">
        <f>IF(D987="","",IFERROR(VLOOKUP(D987,'Settings'!$A$18:$B$48,2,FALSE),"Not in categories"))</f>
        <v/>
      </c>
    </row>
    <row r="988">
      <c r="A988" s="31" t="n"/>
      <c r="B988" s="32" t="n"/>
      <c r="C988" s="32" t="n"/>
      <c r="D988" s="33" t="n"/>
      <c r="E988" s="33" t="n"/>
      <c r="F988" s="33" t="n"/>
      <c r="G988" s="34" t="n"/>
      <c r="H988" s="35">
        <f>IF(A988="","",DATE(YEAR(A988),MONTH(A988),1))</f>
        <v/>
      </c>
      <c r="I988" s="35">
        <f>IF(A988="","",IF(G988="",H988,DATE(YEAR(G988),MONTH(G988),1)))</f>
        <v/>
      </c>
      <c r="J988" s="36">
        <f>IF(D988="","",IFERROR(VLOOKUP(D988,'Settings'!$A$18:$B$48,2,FALSE),"Not in categories"))</f>
        <v/>
      </c>
    </row>
    <row r="989">
      <c r="A989" s="31" t="n"/>
      <c r="B989" s="32" t="n"/>
      <c r="C989" s="32" t="n"/>
      <c r="D989" s="33" t="n"/>
      <c r="E989" s="33" t="n"/>
      <c r="F989" s="33" t="n"/>
      <c r="G989" s="34" t="n"/>
      <c r="H989" s="35">
        <f>IF(A989="","",DATE(YEAR(A989),MONTH(A989),1))</f>
        <v/>
      </c>
      <c r="I989" s="35">
        <f>IF(A989="","",IF(G989="",H989,DATE(YEAR(G989),MONTH(G989),1)))</f>
        <v/>
      </c>
      <c r="J989" s="36">
        <f>IF(D989="","",IFERROR(VLOOKUP(D989,'Settings'!$A$18:$B$48,2,FALSE),"Not in categories"))</f>
        <v/>
      </c>
    </row>
    <row r="990">
      <c r="A990" s="31" t="n"/>
      <c r="B990" s="32" t="n"/>
      <c r="C990" s="32" t="n"/>
      <c r="D990" s="33" t="n"/>
      <c r="E990" s="33" t="n"/>
      <c r="F990" s="33" t="n"/>
      <c r="G990" s="34" t="n"/>
      <c r="H990" s="35">
        <f>IF(A990="","",DATE(YEAR(A990),MONTH(A990),1))</f>
        <v/>
      </c>
      <c r="I990" s="35">
        <f>IF(A990="","",IF(G990="",H990,DATE(YEAR(G990),MONTH(G990),1)))</f>
        <v/>
      </c>
      <c r="J990" s="36">
        <f>IF(D990="","",IFERROR(VLOOKUP(D990,'Settings'!$A$18:$B$48,2,FALSE),"Not in categories"))</f>
        <v/>
      </c>
    </row>
    <row r="991">
      <c r="A991" s="31" t="n"/>
      <c r="B991" s="32" t="n"/>
      <c r="C991" s="32" t="n"/>
      <c r="D991" s="33" t="n"/>
      <c r="E991" s="33" t="n"/>
      <c r="F991" s="33" t="n"/>
      <c r="G991" s="34" t="n"/>
      <c r="H991" s="35">
        <f>IF(A991="","",DATE(YEAR(A991),MONTH(A991),1))</f>
        <v/>
      </c>
      <c r="I991" s="35">
        <f>IF(A991="","",IF(G991="",H991,DATE(YEAR(G991),MONTH(G991),1)))</f>
        <v/>
      </c>
      <c r="J991" s="36">
        <f>IF(D991="","",IFERROR(VLOOKUP(D991,'Settings'!$A$18:$B$48,2,FALSE),"Not in categories"))</f>
        <v/>
      </c>
    </row>
    <row r="992">
      <c r="A992" s="31" t="n"/>
      <c r="B992" s="32" t="n"/>
      <c r="C992" s="32" t="n"/>
      <c r="D992" s="33" t="n"/>
      <c r="E992" s="33" t="n"/>
      <c r="F992" s="33" t="n"/>
      <c r="G992" s="34" t="n"/>
      <c r="H992" s="35">
        <f>IF(A992="","",DATE(YEAR(A992),MONTH(A992),1))</f>
        <v/>
      </c>
      <c r="I992" s="35">
        <f>IF(A992="","",IF(G992="",H992,DATE(YEAR(G992),MONTH(G992),1)))</f>
        <v/>
      </c>
      <c r="J992" s="36">
        <f>IF(D992="","",IFERROR(VLOOKUP(D992,'Settings'!$A$18:$B$48,2,FALSE),"Not in categories"))</f>
        <v/>
      </c>
    </row>
    <row r="993">
      <c r="A993" s="31" t="n"/>
      <c r="B993" s="32" t="n"/>
      <c r="C993" s="32" t="n"/>
      <c r="D993" s="33" t="n"/>
      <c r="E993" s="33" t="n"/>
      <c r="F993" s="33" t="n"/>
      <c r="G993" s="34" t="n"/>
      <c r="H993" s="35">
        <f>IF(A993="","",DATE(YEAR(A993),MONTH(A993),1))</f>
        <v/>
      </c>
      <c r="I993" s="35">
        <f>IF(A993="","",IF(G993="",H993,DATE(YEAR(G993),MONTH(G993),1)))</f>
        <v/>
      </c>
      <c r="J993" s="36">
        <f>IF(D993="","",IFERROR(VLOOKUP(D993,'Settings'!$A$18:$B$48,2,FALSE),"Not in categories"))</f>
        <v/>
      </c>
    </row>
    <row r="994">
      <c r="A994" s="31" t="n"/>
      <c r="B994" s="32" t="n"/>
      <c r="C994" s="32" t="n"/>
      <c r="D994" s="33" t="n"/>
      <c r="E994" s="33" t="n"/>
      <c r="F994" s="33" t="n"/>
      <c r="G994" s="34" t="n"/>
      <c r="H994" s="35">
        <f>IF(A994="","",DATE(YEAR(A994),MONTH(A994),1))</f>
        <v/>
      </c>
      <c r="I994" s="35">
        <f>IF(A994="","",IF(G994="",H994,DATE(YEAR(G994),MONTH(G994),1)))</f>
        <v/>
      </c>
      <c r="J994" s="36">
        <f>IF(D994="","",IFERROR(VLOOKUP(D994,'Settings'!$A$18:$B$48,2,FALSE),"Not in categories"))</f>
        <v/>
      </c>
    </row>
    <row r="995">
      <c r="A995" s="31" t="n"/>
      <c r="B995" s="32" t="n"/>
      <c r="C995" s="32" t="n"/>
      <c r="D995" s="33" t="n"/>
      <c r="E995" s="33" t="n"/>
      <c r="F995" s="33" t="n"/>
      <c r="G995" s="34" t="n"/>
      <c r="H995" s="35">
        <f>IF(A995="","",DATE(YEAR(A995),MONTH(A995),1))</f>
        <v/>
      </c>
      <c r="I995" s="35">
        <f>IF(A995="","",IF(G995="",H995,DATE(YEAR(G995),MONTH(G995),1)))</f>
        <v/>
      </c>
      <c r="J995" s="36">
        <f>IF(D995="","",IFERROR(VLOOKUP(D995,'Settings'!$A$18:$B$48,2,FALSE),"Not in categories"))</f>
        <v/>
      </c>
    </row>
    <row r="996">
      <c r="A996" s="31" t="n"/>
      <c r="B996" s="32" t="n"/>
      <c r="C996" s="32" t="n"/>
      <c r="D996" s="33" t="n"/>
      <c r="E996" s="33" t="n"/>
      <c r="F996" s="33" t="n"/>
      <c r="G996" s="34" t="n"/>
      <c r="H996" s="35">
        <f>IF(A996="","",DATE(YEAR(A996),MONTH(A996),1))</f>
        <v/>
      </c>
      <c r="I996" s="35">
        <f>IF(A996="","",IF(G996="",H996,DATE(YEAR(G996),MONTH(G996),1)))</f>
        <v/>
      </c>
      <c r="J996" s="36">
        <f>IF(D996="","",IFERROR(VLOOKUP(D996,'Settings'!$A$18:$B$48,2,FALSE),"Not in categories"))</f>
        <v/>
      </c>
    </row>
    <row r="997">
      <c r="A997" s="31" t="n"/>
      <c r="B997" s="32" t="n"/>
      <c r="C997" s="32" t="n"/>
      <c r="D997" s="33" t="n"/>
      <c r="E997" s="33" t="n"/>
      <c r="F997" s="33" t="n"/>
      <c r="G997" s="34" t="n"/>
      <c r="H997" s="35">
        <f>IF(A997="","",DATE(YEAR(A997),MONTH(A997),1))</f>
        <v/>
      </c>
      <c r="I997" s="35">
        <f>IF(A997="","",IF(G997="",H997,DATE(YEAR(G997),MONTH(G997),1)))</f>
        <v/>
      </c>
      <c r="J997" s="36">
        <f>IF(D997="","",IFERROR(VLOOKUP(D997,'Settings'!$A$18:$B$48,2,FALSE),"Not in categories"))</f>
        <v/>
      </c>
    </row>
    <row r="998">
      <c r="A998" s="31" t="n"/>
      <c r="B998" s="32" t="n"/>
      <c r="C998" s="32" t="n"/>
      <c r="D998" s="33" t="n"/>
      <c r="E998" s="33" t="n"/>
      <c r="F998" s="33" t="n"/>
      <c r="G998" s="34" t="n"/>
      <c r="H998" s="35">
        <f>IF(A998="","",DATE(YEAR(A998),MONTH(A998),1))</f>
        <v/>
      </c>
      <c r="I998" s="35">
        <f>IF(A998="","",IF(G998="",H998,DATE(YEAR(G998),MONTH(G998),1)))</f>
        <v/>
      </c>
      <c r="J998" s="36">
        <f>IF(D998="","",IFERROR(VLOOKUP(D998,'Settings'!$A$18:$B$48,2,FALSE),"Not in categories"))</f>
        <v/>
      </c>
    </row>
    <row r="999">
      <c r="A999" s="31" t="n"/>
      <c r="B999" s="32" t="n"/>
      <c r="C999" s="32" t="n"/>
      <c r="D999" s="33" t="n"/>
      <c r="E999" s="33" t="n"/>
      <c r="F999" s="33" t="n"/>
      <c r="G999" s="34" t="n"/>
      <c r="H999" s="35">
        <f>IF(A999="","",DATE(YEAR(A999),MONTH(A999),1))</f>
        <v/>
      </c>
      <c r="I999" s="35">
        <f>IF(A999="","",IF(G999="",H999,DATE(YEAR(G999),MONTH(G999),1)))</f>
        <v/>
      </c>
      <c r="J999" s="36">
        <f>IF(D999="","",IFERROR(VLOOKUP(D999,'Settings'!$A$18:$B$48,2,FALSE),"Not in categories"))</f>
        <v/>
      </c>
    </row>
    <row r="1000">
      <c r="A1000" s="31" t="n"/>
      <c r="B1000" s="32" t="n"/>
      <c r="C1000" s="32" t="n"/>
      <c r="D1000" s="33" t="n"/>
      <c r="E1000" s="33" t="n"/>
      <c r="F1000" s="33" t="n"/>
      <c r="G1000" s="34" t="n"/>
      <c r="H1000" s="35">
        <f>IF(A1000="","",DATE(YEAR(A1000),MONTH(A1000),1))</f>
        <v/>
      </c>
      <c r="I1000" s="35">
        <f>IF(A1000="","",IF(G1000="",H1000,DATE(YEAR(G1000),MONTH(G1000),1)))</f>
        <v/>
      </c>
      <c r="J1000" s="36">
        <f>IF(D1000="","",IFERROR(VLOOKUP(D1000,'Settings'!$A$18:$B$48,2,FALSE),"Not in categories"))</f>
        <v/>
      </c>
    </row>
    <row r="1001">
      <c r="A1001" s="31" t="n"/>
      <c r="B1001" s="32" t="n"/>
      <c r="C1001" s="32" t="n"/>
      <c r="D1001" s="33" t="n"/>
      <c r="E1001" s="33" t="n"/>
      <c r="F1001" s="33" t="n"/>
      <c r="G1001" s="34" t="n"/>
      <c r="H1001" s="35">
        <f>IF(A1001="","",DATE(YEAR(A1001),MONTH(A1001),1))</f>
        <v/>
      </c>
      <c r="I1001" s="35">
        <f>IF(A1001="","",IF(G1001="",H1001,DATE(YEAR(G1001),MONTH(G1001),1)))</f>
        <v/>
      </c>
      <c r="J1001" s="36">
        <f>IF(D1001="","",IFERROR(VLOOKUP(D1001,'Settings'!$A$18:$B$48,2,FALSE),"Not in categories"))</f>
        <v/>
      </c>
    </row>
    <row r="1002">
      <c r="A1002" s="31" t="n"/>
      <c r="B1002" s="32" t="n"/>
      <c r="C1002" s="32" t="n"/>
      <c r="D1002" s="33" t="n"/>
      <c r="E1002" s="33" t="n"/>
      <c r="F1002" s="33" t="n"/>
      <c r="G1002" s="34" t="n"/>
      <c r="H1002" s="35">
        <f>IF(A1002="","",DATE(YEAR(A1002),MONTH(A1002),1))</f>
        <v/>
      </c>
      <c r="I1002" s="35">
        <f>IF(A1002="","",IF(G1002="",H1002,DATE(YEAR(G1002),MONTH(G1002),1)))</f>
        <v/>
      </c>
      <c r="J1002" s="36">
        <f>IF(D1002="","",IFERROR(VLOOKUP(D1002,'Settings'!$A$18:$B$48,2,FALSE),"Not in categories"))</f>
        <v/>
      </c>
    </row>
    <row r="1003">
      <c r="A1003" s="31" t="n"/>
      <c r="B1003" s="32" t="n"/>
      <c r="C1003" s="32" t="n"/>
      <c r="D1003" s="33" t="n"/>
      <c r="E1003" s="33" t="n"/>
      <c r="F1003" s="33" t="n"/>
      <c r="G1003" s="34" t="n"/>
      <c r="H1003" s="35">
        <f>IF(A1003="","",DATE(YEAR(A1003),MONTH(A1003),1))</f>
        <v/>
      </c>
      <c r="I1003" s="35">
        <f>IF(A1003="","",IF(G1003="",H1003,DATE(YEAR(G1003),MONTH(G1003),1)))</f>
        <v/>
      </c>
      <c r="J1003" s="36">
        <f>IF(D1003="","",IFERROR(VLOOKUP(D1003,'Settings'!$A$18:$B$48,2,FALSE),"Not in categories"))</f>
        <v/>
      </c>
    </row>
    <row r="1004">
      <c r="A1004" s="31" t="n"/>
      <c r="B1004" s="32" t="n"/>
      <c r="C1004" s="32" t="n"/>
      <c r="D1004" s="33" t="n"/>
      <c r="E1004" s="33" t="n"/>
      <c r="F1004" s="33" t="n"/>
      <c r="G1004" s="34" t="n"/>
      <c r="H1004" s="35">
        <f>IF(A1004="","",DATE(YEAR(A1004),MONTH(A1004),1))</f>
        <v/>
      </c>
      <c r="I1004" s="35">
        <f>IF(A1004="","",IF(G1004="",H1004,DATE(YEAR(G1004),MONTH(G1004),1)))</f>
        <v/>
      </c>
      <c r="J1004" s="36">
        <f>IF(D1004="","",IFERROR(VLOOKUP(D1004,'Settings'!$A$18:$B$48,2,FALSE),"Not in categories"))</f>
        <v/>
      </c>
    </row>
    <row r="1005">
      <c r="A1005" s="31" t="n"/>
      <c r="B1005" s="32" t="n"/>
      <c r="C1005" s="32" t="n"/>
      <c r="D1005" s="33" t="n"/>
      <c r="E1005" s="33" t="n"/>
      <c r="F1005" s="33" t="n"/>
      <c r="G1005" s="34" t="n"/>
      <c r="H1005" s="35">
        <f>IF(A1005="","",DATE(YEAR(A1005),MONTH(A1005),1))</f>
        <v/>
      </c>
      <c r="I1005" s="35">
        <f>IF(A1005="","",IF(G1005="",H1005,DATE(YEAR(G1005),MONTH(G1005),1)))</f>
        <v/>
      </c>
      <c r="J1005" s="36">
        <f>IF(D1005="","",IFERROR(VLOOKUP(D1005,'Settings'!$A$18:$B$48,2,FALSE),"Not in categories"))</f>
        <v/>
      </c>
    </row>
    <row r="1006">
      <c r="A1006" s="31" t="n"/>
      <c r="B1006" s="32" t="n"/>
      <c r="C1006" s="32" t="n"/>
      <c r="D1006" s="33" t="n"/>
      <c r="E1006" s="33" t="n"/>
      <c r="F1006" s="33" t="n"/>
      <c r="G1006" s="34" t="n"/>
      <c r="H1006" s="35">
        <f>IF(A1006="","",DATE(YEAR(A1006),MONTH(A1006),1))</f>
        <v/>
      </c>
      <c r="I1006" s="35">
        <f>IF(A1006="","",IF(G1006="",H1006,DATE(YEAR(G1006),MONTH(G1006),1)))</f>
        <v/>
      </c>
      <c r="J1006" s="36">
        <f>IF(D1006="","",IFERROR(VLOOKUP(D1006,'Settings'!$A$18:$B$48,2,FALSE),"Not in categories"))</f>
        <v/>
      </c>
    </row>
    <row r="1007">
      <c r="A1007" s="31" t="n"/>
      <c r="B1007" s="32" t="n"/>
      <c r="C1007" s="32" t="n"/>
      <c r="D1007" s="33" t="n"/>
      <c r="E1007" s="33" t="n"/>
      <c r="F1007" s="33" t="n"/>
      <c r="G1007" s="34" t="n"/>
      <c r="H1007" s="35">
        <f>IF(A1007="","",DATE(YEAR(A1007),MONTH(A1007),1))</f>
        <v/>
      </c>
      <c r="I1007" s="35">
        <f>IF(A1007="","",IF(G1007="",H1007,DATE(YEAR(G1007),MONTH(G1007),1)))</f>
        <v/>
      </c>
      <c r="J1007" s="36">
        <f>IF(D1007="","",IFERROR(VLOOKUP(D1007,'Settings'!$A$18:$B$48,2,FALSE),"Not in categories"))</f>
        <v/>
      </c>
    </row>
    <row r="1008">
      <c r="A1008" s="31" t="n"/>
      <c r="B1008" s="32" t="n"/>
      <c r="C1008" s="32" t="n"/>
      <c r="D1008" s="33" t="n"/>
      <c r="E1008" s="33" t="n"/>
      <c r="F1008" s="33" t="n"/>
      <c r="G1008" s="34" t="n"/>
      <c r="H1008" s="35">
        <f>IF(A1008="","",DATE(YEAR(A1008),MONTH(A1008),1))</f>
        <v/>
      </c>
      <c r="I1008" s="35">
        <f>IF(A1008="","",IF(G1008="",H1008,DATE(YEAR(G1008),MONTH(G1008),1)))</f>
        <v/>
      </c>
      <c r="J1008" s="36">
        <f>IF(D1008="","",IFERROR(VLOOKUP(D1008,'Settings'!$A$18:$B$48,2,FALSE),"Not in categories"))</f>
        <v/>
      </c>
    </row>
    <row r="1009">
      <c r="A1009" s="31" t="n"/>
      <c r="B1009" s="32" t="n"/>
      <c r="C1009" s="32" t="n"/>
      <c r="D1009" s="33" t="n"/>
      <c r="E1009" s="33" t="n"/>
      <c r="F1009" s="33" t="n"/>
      <c r="G1009" s="34" t="n"/>
      <c r="H1009" s="35">
        <f>IF(A1009="","",DATE(YEAR(A1009),MONTH(A1009),1))</f>
        <v/>
      </c>
      <c r="I1009" s="35">
        <f>IF(A1009="","",IF(G1009="",H1009,DATE(YEAR(G1009),MONTH(G1009),1)))</f>
        <v/>
      </c>
      <c r="J1009" s="36">
        <f>IF(D1009="","",IFERROR(VLOOKUP(D1009,'Settings'!$A$18:$B$48,2,FALSE),"Not in categories"))</f>
        <v/>
      </c>
    </row>
    <row r="1010">
      <c r="A1010" s="31" t="n"/>
      <c r="B1010" s="32" t="n"/>
      <c r="C1010" s="32" t="n"/>
      <c r="D1010" s="33" t="n"/>
      <c r="E1010" s="33" t="n"/>
      <c r="F1010" s="33" t="n"/>
      <c r="G1010" s="34" t="n"/>
      <c r="H1010" s="35">
        <f>IF(A1010="","",DATE(YEAR(A1010),MONTH(A1010),1))</f>
        <v/>
      </c>
      <c r="I1010" s="35">
        <f>IF(A1010="","",IF(G1010="",H1010,DATE(YEAR(G1010),MONTH(G1010),1)))</f>
        <v/>
      </c>
      <c r="J1010" s="36">
        <f>IF(D1010="","",IFERROR(VLOOKUP(D1010,'Settings'!$A$18:$B$48,2,FALSE),"Not in categories"))</f>
        <v/>
      </c>
    </row>
    <row r="1011">
      <c r="A1011" s="31" t="n"/>
      <c r="B1011" s="32" t="n"/>
      <c r="C1011" s="32" t="n"/>
      <c r="D1011" s="33" t="n"/>
      <c r="E1011" s="33" t="n"/>
      <c r="F1011" s="33" t="n"/>
      <c r="G1011" s="34" t="n"/>
      <c r="H1011" s="35">
        <f>IF(A1011="","",DATE(YEAR(A1011),MONTH(A1011),1))</f>
        <v/>
      </c>
      <c r="I1011" s="35">
        <f>IF(A1011="","",IF(G1011="",H1011,DATE(YEAR(G1011),MONTH(G1011),1)))</f>
        <v/>
      </c>
      <c r="J1011" s="36">
        <f>IF(D1011="","",IFERROR(VLOOKUP(D1011,'Settings'!$A$18:$B$48,2,FALSE),"Not in categories"))</f>
        <v/>
      </c>
    </row>
    <row r="1012">
      <c r="A1012" s="31" t="n"/>
      <c r="B1012" s="32" t="n"/>
      <c r="C1012" s="32" t="n"/>
      <c r="D1012" s="33" t="n"/>
      <c r="E1012" s="33" t="n"/>
      <c r="F1012" s="33" t="n"/>
      <c r="G1012" s="34" t="n"/>
      <c r="H1012" s="35">
        <f>IF(A1012="","",DATE(YEAR(A1012),MONTH(A1012),1))</f>
        <v/>
      </c>
      <c r="I1012" s="35">
        <f>IF(A1012="","",IF(G1012="",H1012,DATE(YEAR(G1012),MONTH(G1012),1)))</f>
        <v/>
      </c>
      <c r="J1012" s="36">
        <f>IF(D1012="","",IFERROR(VLOOKUP(D1012,'Settings'!$A$18:$B$48,2,FALSE),"Not in categories"))</f>
        <v/>
      </c>
    </row>
    <row r="1013">
      <c r="A1013" s="31" t="n"/>
      <c r="B1013" s="32" t="n"/>
      <c r="C1013" s="32" t="n"/>
      <c r="D1013" s="33" t="n"/>
      <c r="E1013" s="33" t="n"/>
      <c r="F1013" s="33" t="n"/>
      <c r="G1013" s="34" t="n"/>
      <c r="H1013" s="35">
        <f>IF(A1013="","",DATE(YEAR(A1013),MONTH(A1013),1))</f>
        <v/>
      </c>
      <c r="I1013" s="35">
        <f>IF(A1013="","",IF(G1013="",H1013,DATE(YEAR(G1013),MONTH(G1013),1)))</f>
        <v/>
      </c>
      <c r="J1013" s="36">
        <f>IF(D1013="","",IFERROR(VLOOKUP(D1013,'Settings'!$A$18:$B$48,2,FALSE),"Not in categories"))</f>
        <v/>
      </c>
    </row>
    <row r="1014">
      <c r="A1014" s="31" t="n"/>
      <c r="B1014" s="32" t="n"/>
      <c r="C1014" s="32" t="n"/>
      <c r="D1014" s="33" t="n"/>
      <c r="E1014" s="33" t="n"/>
      <c r="F1014" s="33" t="n"/>
      <c r="G1014" s="34" t="n"/>
      <c r="H1014" s="35">
        <f>IF(A1014="","",DATE(YEAR(A1014),MONTH(A1014),1))</f>
        <v/>
      </c>
      <c r="I1014" s="35">
        <f>IF(A1014="","",IF(G1014="",H1014,DATE(YEAR(G1014),MONTH(G1014),1)))</f>
        <v/>
      </c>
      <c r="J1014" s="36">
        <f>IF(D1014="","",IFERROR(VLOOKUP(D1014,'Settings'!$A$18:$B$48,2,FALSE),"Not in categories"))</f>
        <v/>
      </c>
    </row>
    <row r="1015">
      <c r="A1015" s="31" t="n"/>
      <c r="B1015" s="32" t="n"/>
      <c r="C1015" s="32" t="n"/>
      <c r="D1015" s="33" t="n"/>
      <c r="E1015" s="33" t="n"/>
      <c r="F1015" s="33" t="n"/>
      <c r="G1015" s="34" t="n"/>
      <c r="H1015" s="35">
        <f>IF(A1015="","",DATE(YEAR(A1015),MONTH(A1015),1))</f>
        <v/>
      </c>
      <c r="I1015" s="35">
        <f>IF(A1015="","",IF(G1015="",H1015,DATE(YEAR(G1015),MONTH(G1015),1)))</f>
        <v/>
      </c>
      <c r="J1015" s="36">
        <f>IF(D1015="","",IFERROR(VLOOKUP(D1015,'Settings'!$A$18:$B$48,2,FALSE),"Not in categories"))</f>
        <v/>
      </c>
    </row>
    <row r="1016">
      <c r="A1016" s="31" t="n"/>
      <c r="B1016" s="32" t="n"/>
      <c r="C1016" s="32" t="n"/>
      <c r="D1016" s="33" t="n"/>
      <c r="E1016" s="33" t="n"/>
      <c r="F1016" s="33" t="n"/>
      <c r="G1016" s="34" t="n"/>
      <c r="H1016" s="35">
        <f>IF(A1016="","",DATE(YEAR(A1016),MONTH(A1016),1))</f>
        <v/>
      </c>
      <c r="I1016" s="35">
        <f>IF(A1016="","",IF(G1016="",H1016,DATE(YEAR(G1016),MONTH(G1016),1)))</f>
        <v/>
      </c>
      <c r="J1016" s="36">
        <f>IF(D1016="","",IFERROR(VLOOKUP(D1016,'Settings'!$A$18:$B$48,2,FALSE),"Not in categories"))</f>
        <v/>
      </c>
    </row>
    <row r="1017">
      <c r="A1017" s="31" t="n"/>
      <c r="B1017" s="32" t="n"/>
      <c r="C1017" s="32" t="n"/>
      <c r="D1017" s="33" t="n"/>
      <c r="E1017" s="33" t="n"/>
      <c r="F1017" s="33" t="n"/>
      <c r="G1017" s="34" t="n"/>
      <c r="H1017" s="35">
        <f>IF(A1017="","",DATE(YEAR(A1017),MONTH(A1017),1))</f>
        <v/>
      </c>
      <c r="I1017" s="35">
        <f>IF(A1017="","",IF(G1017="",H1017,DATE(YEAR(G1017),MONTH(G1017),1)))</f>
        <v/>
      </c>
      <c r="J1017" s="36">
        <f>IF(D1017="","",IFERROR(VLOOKUP(D1017,'Settings'!$A$18:$B$48,2,FALSE),"Not in categories"))</f>
        <v/>
      </c>
    </row>
    <row r="1018">
      <c r="A1018" s="31" t="n"/>
      <c r="B1018" s="32" t="n"/>
      <c r="C1018" s="32" t="n"/>
      <c r="D1018" s="33" t="n"/>
      <c r="E1018" s="33" t="n"/>
      <c r="F1018" s="33" t="n"/>
      <c r="G1018" s="34" t="n"/>
      <c r="H1018" s="35">
        <f>IF(A1018="","",DATE(YEAR(A1018),MONTH(A1018),1))</f>
        <v/>
      </c>
      <c r="I1018" s="35">
        <f>IF(A1018="","",IF(G1018="",H1018,DATE(YEAR(G1018),MONTH(G1018),1)))</f>
        <v/>
      </c>
      <c r="J1018" s="36">
        <f>IF(D1018="","",IFERROR(VLOOKUP(D1018,'Settings'!$A$18:$B$48,2,FALSE),"Not in categories"))</f>
        <v/>
      </c>
    </row>
    <row r="1019">
      <c r="A1019" s="31" t="n"/>
      <c r="B1019" s="32" t="n"/>
      <c r="C1019" s="32" t="n"/>
      <c r="D1019" s="33" t="n"/>
      <c r="E1019" s="33" t="n"/>
      <c r="F1019" s="33" t="n"/>
      <c r="G1019" s="34" t="n"/>
      <c r="H1019" s="35">
        <f>IF(A1019="","",DATE(YEAR(A1019),MONTH(A1019),1))</f>
        <v/>
      </c>
      <c r="I1019" s="35">
        <f>IF(A1019="","",IF(G1019="",H1019,DATE(YEAR(G1019),MONTH(G1019),1)))</f>
        <v/>
      </c>
      <c r="J1019" s="36">
        <f>IF(D1019="","",IFERROR(VLOOKUP(D1019,'Settings'!$A$18:$B$48,2,FALSE),"Not in categories"))</f>
        <v/>
      </c>
    </row>
    <row r="1020">
      <c r="A1020" s="31" t="n"/>
      <c r="B1020" s="32" t="n"/>
      <c r="C1020" s="32" t="n"/>
      <c r="D1020" s="33" t="n"/>
      <c r="E1020" s="33" t="n"/>
      <c r="F1020" s="33" t="n"/>
      <c r="G1020" s="34" t="n"/>
      <c r="H1020" s="35">
        <f>IF(A1020="","",DATE(YEAR(A1020),MONTH(A1020),1))</f>
        <v/>
      </c>
      <c r="I1020" s="35">
        <f>IF(A1020="","",IF(G1020="",H1020,DATE(YEAR(G1020),MONTH(G1020),1)))</f>
        <v/>
      </c>
      <c r="J1020" s="36">
        <f>IF(D1020="","",IFERROR(VLOOKUP(D1020,'Settings'!$A$18:$B$48,2,FALSE),"Not in categories"))</f>
        <v/>
      </c>
    </row>
    <row r="1021">
      <c r="A1021" s="31" t="n"/>
      <c r="B1021" s="32" t="n"/>
      <c r="C1021" s="32" t="n"/>
      <c r="D1021" s="33" t="n"/>
      <c r="E1021" s="33" t="n"/>
      <c r="F1021" s="33" t="n"/>
      <c r="G1021" s="34" t="n"/>
      <c r="H1021" s="35">
        <f>IF(A1021="","",DATE(YEAR(A1021),MONTH(A1021),1))</f>
        <v/>
      </c>
      <c r="I1021" s="35">
        <f>IF(A1021="","",IF(G1021="",H1021,DATE(YEAR(G1021),MONTH(G1021),1)))</f>
        <v/>
      </c>
      <c r="J1021" s="36">
        <f>IF(D1021="","",IFERROR(VLOOKUP(D1021,'Settings'!$A$18:$B$48,2,FALSE),"Not in categories"))</f>
        <v/>
      </c>
    </row>
    <row r="1022">
      <c r="A1022" s="31" t="n"/>
      <c r="B1022" s="32" t="n"/>
      <c r="C1022" s="32" t="n"/>
      <c r="D1022" s="33" t="n"/>
      <c r="E1022" s="33" t="n"/>
      <c r="F1022" s="33" t="n"/>
      <c r="G1022" s="34" t="n"/>
      <c r="H1022" s="35">
        <f>IF(A1022="","",DATE(YEAR(A1022),MONTH(A1022),1))</f>
        <v/>
      </c>
      <c r="I1022" s="35">
        <f>IF(A1022="","",IF(G1022="",H1022,DATE(YEAR(G1022),MONTH(G1022),1)))</f>
        <v/>
      </c>
      <c r="J1022" s="36">
        <f>IF(D1022="","",IFERROR(VLOOKUP(D1022,'Settings'!$A$18:$B$48,2,FALSE),"Not in categories"))</f>
        <v/>
      </c>
    </row>
    <row r="1023">
      <c r="A1023" s="31" t="n"/>
      <c r="B1023" s="32" t="n"/>
      <c r="C1023" s="32" t="n"/>
      <c r="D1023" s="33" t="n"/>
      <c r="E1023" s="33" t="n"/>
      <c r="F1023" s="33" t="n"/>
      <c r="G1023" s="34" t="n"/>
      <c r="H1023" s="35">
        <f>IF(A1023="","",DATE(YEAR(A1023),MONTH(A1023),1))</f>
        <v/>
      </c>
      <c r="I1023" s="35">
        <f>IF(A1023="","",IF(G1023="",H1023,DATE(YEAR(G1023),MONTH(G1023),1)))</f>
        <v/>
      </c>
      <c r="J1023" s="36">
        <f>IF(D1023="","",IFERROR(VLOOKUP(D1023,'Settings'!$A$18:$B$48,2,FALSE),"Not in categories"))</f>
        <v/>
      </c>
    </row>
    <row r="1024">
      <c r="A1024" s="31" t="n"/>
      <c r="B1024" s="32" t="n"/>
      <c r="C1024" s="32" t="n"/>
      <c r="D1024" s="33" t="n"/>
      <c r="E1024" s="33" t="n"/>
      <c r="F1024" s="33" t="n"/>
      <c r="G1024" s="34" t="n"/>
      <c r="H1024" s="35">
        <f>IF(A1024="","",DATE(YEAR(A1024),MONTH(A1024),1))</f>
        <v/>
      </c>
      <c r="I1024" s="35">
        <f>IF(A1024="","",IF(G1024="",H1024,DATE(YEAR(G1024),MONTH(G1024),1)))</f>
        <v/>
      </c>
      <c r="J1024" s="36">
        <f>IF(D1024="","",IFERROR(VLOOKUP(D1024,'Settings'!$A$18:$B$48,2,FALSE),"Not in categories"))</f>
        <v/>
      </c>
    </row>
    <row r="1025">
      <c r="A1025" s="31" t="n"/>
      <c r="B1025" s="32" t="n"/>
      <c r="C1025" s="32" t="n"/>
      <c r="D1025" s="33" t="n"/>
      <c r="E1025" s="33" t="n"/>
      <c r="F1025" s="33" t="n"/>
      <c r="G1025" s="34" t="n"/>
      <c r="H1025" s="35">
        <f>IF(A1025="","",DATE(YEAR(A1025),MONTH(A1025),1))</f>
        <v/>
      </c>
      <c r="I1025" s="35">
        <f>IF(A1025="","",IF(G1025="",H1025,DATE(YEAR(G1025),MONTH(G1025),1)))</f>
        <v/>
      </c>
      <c r="J1025" s="36">
        <f>IF(D1025="","",IFERROR(VLOOKUP(D1025,'Settings'!$A$18:$B$48,2,FALSE),"Not in categories"))</f>
        <v/>
      </c>
    </row>
    <row r="1026">
      <c r="A1026" s="31" t="n"/>
      <c r="B1026" s="32" t="n"/>
      <c r="C1026" s="32" t="n"/>
      <c r="D1026" s="33" t="n"/>
      <c r="E1026" s="33" t="n"/>
      <c r="F1026" s="33" t="n"/>
      <c r="G1026" s="34" t="n"/>
      <c r="H1026" s="35">
        <f>IF(A1026="","",DATE(YEAR(A1026),MONTH(A1026),1))</f>
        <v/>
      </c>
      <c r="I1026" s="35">
        <f>IF(A1026="","",IF(G1026="",H1026,DATE(YEAR(G1026),MONTH(G1026),1)))</f>
        <v/>
      </c>
      <c r="J1026" s="36">
        <f>IF(D1026="","",IFERROR(VLOOKUP(D1026,'Settings'!$A$18:$B$48,2,FALSE),"Not in categories"))</f>
        <v/>
      </c>
    </row>
    <row r="1027">
      <c r="A1027" s="31" t="n"/>
      <c r="B1027" s="32" t="n"/>
      <c r="C1027" s="32" t="n"/>
      <c r="D1027" s="33" t="n"/>
      <c r="E1027" s="33" t="n"/>
      <c r="F1027" s="33" t="n"/>
      <c r="G1027" s="34" t="n"/>
      <c r="H1027" s="35">
        <f>IF(A1027="","",DATE(YEAR(A1027),MONTH(A1027),1))</f>
        <v/>
      </c>
      <c r="I1027" s="35">
        <f>IF(A1027="","",IF(G1027="",H1027,DATE(YEAR(G1027),MONTH(G1027),1)))</f>
        <v/>
      </c>
      <c r="J1027" s="36">
        <f>IF(D1027="","",IFERROR(VLOOKUP(D1027,'Settings'!$A$18:$B$48,2,FALSE),"Not in categories"))</f>
        <v/>
      </c>
    </row>
    <row r="1028">
      <c r="A1028" s="31" t="n"/>
      <c r="B1028" s="32" t="n"/>
      <c r="C1028" s="32" t="n"/>
      <c r="D1028" s="33" t="n"/>
      <c r="E1028" s="33" t="n"/>
      <c r="F1028" s="33" t="n"/>
      <c r="G1028" s="34" t="n"/>
      <c r="H1028" s="35">
        <f>IF(A1028="","",DATE(YEAR(A1028),MONTH(A1028),1))</f>
        <v/>
      </c>
      <c r="I1028" s="35">
        <f>IF(A1028="","",IF(G1028="",H1028,DATE(YEAR(G1028),MONTH(G1028),1)))</f>
        <v/>
      </c>
      <c r="J1028" s="36">
        <f>IF(D1028="","",IFERROR(VLOOKUP(D1028,'Settings'!$A$18:$B$48,2,FALSE),"Not in categories"))</f>
        <v/>
      </c>
    </row>
    <row r="1029">
      <c r="A1029" s="31" t="n"/>
      <c r="B1029" s="32" t="n"/>
      <c r="C1029" s="32" t="n"/>
      <c r="D1029" s="33" t="n"/>
      <c r="E1029" s="33" t="n"/>
      <c r="F1029" s="33" t="n"/>
      <c r="G1029" s="34" t="n"/>
      <c r="H1029" s="35">
        <f>IF(A1029="","",DATE(YEAR(A1029),MONTH(A1029),1))</f>
        <v/>
      </c>
      <c r="I1029" s="35">
        <f>IF(A1029="","",IF(G1029="",H1029,DATE(YEAR(G1029),MONTH(G1029),1)))</f>
        <v/>
      </c>
      <c r="J1029" s="36">
        <f>IF(D1029="","",IFERROR(VLOOKUP(D1029,'Settings'!$A$18:$B$48,2,FALSE),"Not in categories"))</f>
        <v/>
      </c>
    </row>
    <row r="1030">
      <c r="A1030" s="31" t="n"/>
      <c r="B1030" s="32" t="n"/>
      <c r="C1030" s="32" t="n"/>
      <c r="D1030" s="33" t="n"/>
      <c r="E1030" s="33" t="n"/>
      <c r="F1030" s="33" t="n"/>
      <c r="G1030" s="34" t="n"/>
      <c r="H1030" s="35">
        <f>IF(A1030="","",DATE(YEAR(A1030),MONTH(A1030),1))</f>
        <v/>
      </c>
      <c r="I1030" s="35">
        <f>IF(A1030="","",IF(G1030="",H1030,DATE(YEAR(G1030),MONTH(G1030),1)))</f>
        <v/>
      </c>
      <c r="J1030" s="36">
        <f>IF(D1030="","",IFERROR(VLOOKUP(D1030,'Settings'!$A$18:$B$48,2,FALSE),"Not in categories"))</f>
        <v/>
      </c>
    </row>
    <row r="1031">
      <c r="A1031" s="31" t="n"/>
      <c r="B1031" s="32" t="n"/>
      <c r="C1031" s="32" t="n"/>
      <c r="D1031" s="33" t="n"/>
      <c r="E1031" s="33" t="n"/>
      <c r="F1031" s="33" t="n"/>
      <c r="G1031" s="34" t="n"/>
      <c r="H1031" s="35">
        <f>IF(A1031="","",DATE(YEAR(A1031),MONTH(A1031),1))</f>
        <v/>
      </c>
      <c r="I1031" s="35">
        <f>IF(A1031="","",IF(G1031="",H1031,DATE(YEAR(G1031),MONTH(G1031),1)))</f>
        <v/>
      </c>
      <c r="J1031" s="36">
        <f>IF(D1031="","",IFERROR(VLOOKUP(D1031,'Settings'!$A$18:$B$48,2,FALSE),"Not in categories"))</f>
        <v/>
      </c>
    </row>
    <row r="1032">
      <c r="A1032" s="31" t="n"/>
      <c r="B1032" s="32" t="n"/>
      <c r="C1032" s="32" t="n"/>
      <c r="D1032" s="33" t="n"/>
      <c r="E1032" s="33" t="n"/>
      <c r="F1032" s="33" t="n"/>
      <c r="G1032" s="34" t="n"/>
      <c r="H1032" s="35">
        <f>IF(A1032="","",DATE(YEAR(A1032),MONTH(A1032),1))</f>
        <v/>
      </c>
      <c r="I1032" s="35">
        <f>IF(A1032="","",IF(G1032="",H1032,DATE(YEAR(G1032),MONTH(G1032),1)))</f>
        <v/>
      </c>
      <c r="J1032" s="36">
        <f>IF(D1032="","",IFERROR(VLOOKUP(D1032,'Settings'!$A$18:$B$48,2,FALSE),"Not in categories"))</f>
        <v/>
      </c>
    </row>
    <row r="1033">
      <c r="A1033" s="31" t="n"/>
      <c r="B1033" s="32" t="n"/>
      <c r="C1033" s="32" t="n"/>
      <c r="D1033" s="33" t="n"/>
      <c r="E1033" s="33" t="n"/>
      <c r="F1033" s="33" t="n"/>
      <c r="G1033" s="34" t="n"/>
      <c r="H1033" s="35">
        <f>IF(A1033="","",DATE(YEAR(A1033),MONTH(A1033),1))</f>
        <v/>
      </c>
      <c r="I1033" s="35">
        <f>IF(A1033="","",IF(G1033="",H1033,DATE(YEAR(G1033),MONTH(G1033),1)))</f>
        <v/>
      </c>
      <c r="J1033" s="36">
        <f>IF(D1033="","",IFERROR(VLOOKUP(D1033,'Settings'!$A$18:$B$48,2,FALSE),"Not in categories"))</f>
        <v/>
      </c>
    </row>
    <row r="1034">
      <c r="A1034" s="31" t="n"/>
      <c r="B1034" s="32" t="n"/>
      <c r="C1034" s="32" t="n"/>
      <c r="D1034" s="33" t="n"/>
      <c r="E1034" s="33" t="n"/>
      <c r="F1034" s="33" t="n"/>
      <c r="G1034" s="34" t="n"/>
      <c r="H1034" s="35">
        <f>IF(A1034="","",DATE(YEAR(A1034),MONTH(A1034),1))</f>
        <v/>
      </c>
      <c r="I1034" s="35">
        <f>IF(A1034="","",IF(G1034="",H1034,DATE(YEAR(G1034),MONTH(G1034),1)))</f>
        <v/>
      </c>
      <c r="J1034" s="36">
        <f>IF(D1034="","",IFERROR(VLOOKUP(D1034,'Settings'!$A$18:$B$48,2,FALSE),"Not in categories"))</f>
        <v/>
      </c>
    </row>
    <row r="1035">
      <c r="A1035" s="31" t="n"/>
      <c r="B1035" s="32" t="n"/>
      <c r="C1035" s="32" t="n"/>
      <c r="D1035" s="33" t="n"/>
      <c r="E1035" s="33" t="n"/>
      <c r="F1035" s="33" t="n"/>
      <c r="G1035" s="34" t="n"/>
      <c r="H1035" s="35">
        <f>IF(A1035="","",DATE(YEAR(A1035),MONTH(A1035),1))</f>
        <v/>
      </c>
      <c r="I1035" s="35">
        <f>IF(A1035="","",IF(G1035="",H1035,DATE(YEAR(G1035),MONTH(G1035),1)))</f>
        <v/>
      </c>
      <c r="J1035" s="36">
        <f>IF(D1035="","",IFERROR(VLOOKUP(D1035,'Settings'!$A$18:$B$48,2,FALSE),"Not in categories"))</f>
        <v/>
      </c>
    </row>
    <row r="1036">
      <c r="A1036" s="31" t="n"/>
      <c r="B1036" s="32" t="n"/>
      <c r="C1036" s="32" t="n"/>
      <c r="D1036" s="33" t="n"/>
      <c r="E1036" s="33" t="n"/>
      <c r="F1036" s="33" t="n"/>
      <c r="G1036" s="34" t="n"/>
      <c r="H1036" s="35">
        <f>IF(A1036="","",DATE(YEAR(A1036),MONTH(A1036),1))</f>
        <v/>
      </c>
      <c r="I1036" s="35">
        <f>IF(A1036="","",IF(G1036="",H1036,DATE(YEAR(G1036),MONTH(G1036),1)))</f>
        <v/>
      </c>
      <c r="J1036" s="36">
        <f>IF(D1036="","",IFERROR(VLOOKUP(D1036,'Settings'!$A$18:$B$48,2,FALSE),"Not in categories"))</f>
        <v/>
      </c>
    </row>
    <row r="1037">
      <c r="A1037" s="31" t="n"/>
      <c r="B1037" s="32" t="n"/>
      <c r="C1037" s="32" t="n"/>
      <c r="D1037" s="33" t="n"/>
      <c r="E1037" s="33" t="n"/>
      <c r="F1037" s="33" t="n"/>
      <c r="G1037" s="34" t="n"/>
      <c r="H1037" s="35">
        <f>IF(A1037="","",DATE(YEAR(A1037),MONTH(A1037),1))</f>
        <v/>
      </c>
      <c r="I1037" s="35">
        <f>IF(A1037="","",IF(G1037="",H1037,DATE(YEAR(G1037),MONTH(G1037),1)))</f>
        <v/>
      </c>
      <c r="J1037" s="36">
        <f>IF(D1037="","",IFERROR(VLOOKUP(D1037,'Settings'!$A$18:$B$48,2,FALSE),"Not in categories"))</f>
        <v/>
      </c>
    </row>
    <row r="1038">
      <c r="A1038" s="31" t="n"/>
      <c r="B1038" s="32" t="n"/>
      <c r="C1038" s="32" t="n"/>
      <c r="D1038" s="33" t="n"/>
      <c r="E1038" s="33" t="n"/>
      <c r="F1038" s="33" t="n"/>
      <c r="G1038" s="34" t="n"/>
      <c r="H1038" s="35">
        <f>IF(A1038="","",DATE(YEAR(A1038),MONTH(A1038),1))</f>
        <v/>
      </c>
      <c r="I1038" s="35">
        <f>IF(A1038="","",IF(G1038="",H1038,DATE(YEAR(G1038),MONTH(G1038),1)))</f>
        <v/>
      </c>
      <c r="J1038" s="36">
        <f>IF(D1038="","",IFERROR(VLOOKUP(D1038,'Settings'!$A$18:$B$48,2,FALSE),"Not in categories"))</f>
        <v/>
      </c>
    </row>
    <row r="1039">
      <c r="A1039" s="31" t="n"/>
      <c r="B1039" s="32" t="n"/>
      <c r="C1039" s="32" t="n"/>
      <c r="D1039" s="33" t="n"/>
      <c r="E1039" s="33" t="n"/>
      <c r="F1039" s="33" t="n"/>
      <c r="G1039" s="34" t="n"/>
      <c r="H1039" s="35">
        <f>IF(A1039="","",DATE(YEAR(A1039),MONTH(A1039),1))</f>
        <v/>
      </c>
      <c r="I1039" s="35">
        <f>IF(A1039="","",IF(G1039="",H1039,DATE(YEAR(G1039),MONTH(G1039),1)))</f>
        <v/>
      </c>
      <c r="J1039" s="36">
        <f>IF(D1039="","",IFERROR(VLOOKUP(D1039,'Settings'!$A$18:$B$48,2,FALSE),"Not in categories"))</f>
        <v/>
      </c>
    </row>
    <row r="1040">
      <c r="A1040" s="31" t="n"/>
      <c r="B1040" s="32" t="n"/>
      <c r="C1040" s="32" t="n"/>
      <c r="D1040" s="33" t="n"/>
      <c r="E1040" s="33" t="n"/>
      <c r="F1040" s="33" t="n"/>
      <c r="G1040" s="34" t="n"/>
      <c r="H1040" s="35">
        <f>IF(A1040="","",DATE(YEAR(A1040),MONTH(A1040),1))</f>
        <v/>
      </c>
      <c r="I1040" s="35">
        <f>IF(A1040="","",IF(G1040="",H1040,DATE(YEAR(G1040),MONTH(G1040),1)))</f>
        <v/>
      </c>
      <c r="J1040" s="36">
        <f>IF(D1040="","",IFERROR(VLOOKUP(D1040,'Settings'!$A$18:$B$48,2,FALSE),"Not in categories"))</f>
        <v/>
      </c>
    </row>
    <row r="1041">
      <c r="A1041" s="31" t="n"/>
      <c r="B1041" s="32" t="n"/>
      <c r="C1041" s="32" t="n"/>
      <c r="D1041" s="33" t="n"/>
      <c r="E1041" s="33" t="n"/>
      <c r="F1041" s="33" t="n"/>
      <c r="G1041" s="34" t="n"/>
      <c r="H1041" s="35">
        <f>IF(A1041="","",DATE(YEAR(A1041),MONTH(A1041),1))</f>
        <v/>
      </c>
      <c r="I1041" s="35">
        <f>IF(A1041="","",IF(G1041="",H1041,DATE(YEAR(G1041),MONTH(G1041),1)))</f>
        <v/>
      </c>
      <c r="J1041" s="36">
        <f>IF(D1041="","",IFERROR(VLOOKUP(D1041,'Settings'!$A$18:$B$48,2,FALSE),"Not in categories"))</f>
        <v/>
      </c>
    </row>
    <row r="1042">
      <c r="A1042" s="31" t="n"/>
      <c r="B1042" s="32" t="n"/>
      <c r="C1042" s="32" t="n"/>
      <c r="D1042" s="33" t="n"/>
      <c r="E1042" s="33" t="n"/>
      <c r="F1042" s="33" t="n"/>
      <c r="G1042" s="34" t="n"/>
      <c r="H1042" s="35">
        <f>IF(A1042="","",DATE(YEAR(A1042),MONTH(A1042),1))</f>
        <v/>
      </c>
      <c r="I1042" s="35">
        <f>IF(A1042="","",IF(G1042="",H1042,DATE(YEAR(G1042),MONTH(G1042),1)))</f>
        <v/>
      </c>
      <c r="J1042" s="36">
        <f>IF(D1042="","",IFERROR(VLOOKUP(D1042,'Settings'!$A$18:$B$48,2,FALSE),"Not in categories"))</f>
        <v/>
      </c>
    </row>
    <row r="1043">
      <c r="A1043" s="31" t="n"/>
      <c r="B1043" s="32" t="n"/>
      <c r="C1043" s="32" t="n"/>
      <c r="D1043" s="33" t="n"/>
      <c r="E1043" s="33" t="n"/>
      <c r="F1043" s="33" t="n"/>
      <c r="G1043" s="34" t="n"/>
      <c r="H1043" s="35">
        <f>IF(A1043="","",DATE(YEAR(A1043),MONTH(A1043),1))</f>
        <v/>
      </c>
      <c r="I1043" s="35">
        <f>IF(A1043="","",IF(G1043="",H1043,DATE(YEAR(G1043),MONTH(G1043),1)))</f>
        <v/>
      </c>
      <c r="J1043" s="36">
        <f>IF(D1043="","",IFERROR(VLOOKUP(D1043,'Settings'!$A$18:$B$48,2,FALSE),"Not in categories"))</f>
        <v/>
      </c>
    </row>
    <row r="1044">
      <c r="A1044" s="31" t="n"/>
      <c r="B1044" s="32" t="n"/>
      <c r="C1044" s="32" t="n"/>
      <c r="D1044" s="33" t="n"/>
      <c r="E1044" s="33" t="n"/>
      <c r="F1044" s="33" t="n"/>
      <c r="G1044" s="34" t="n"/>
      <c r="H1044" s="35">
        <f>IF(A1044="","",DATE(YEAR(A1044),MONTH(A1044),1))</f>
        <v/>
      </c>
      <c r="I1044" s="35">
        <f>IF(A1044="","",IF(G1044="",H1044,DATE(YEAR(G1044),MONTH(G1044),1)))</f>
        <v/>
      </c>
      <c r="J1044" s="36">
        <f>IF(D1044="","",IFERROR(VLOOKUP(D1044,'Settings'!$A$18:$B$48,2,FALSE),"Not in categories"))</f>
        <v/>
      </c>
    </row>
    <row r="1045">
      <c r="A1045" s="31" t="n"/>
      <c r="B1045" s="32" t="n"/>
      <c r="C1045" s="32" t="n"/>
      <c r="D1045" s="33" t="n"/>
      <c r="E1045" s="33" t="n"/>
      <c r="F1045" s="33" t="n"/>
      <c r="G1045" s="34" t="n"/>
      <c r="H1045" s="35">
        <f>IF(A1045="","",DATE(YEAR(A1045),MONTH(A1045),1))</f>
        <v/>
      </c>
      <c r="I1045" s="35">
        <f>IF(A1045="","",IF(G1045="",H1045,DATE(YEAR(G1045),MONTH(G1045),1)))</f>
        <v/>
      </c>
      <c r="J1045" s="36">
        <f>IF(D1045="","",IFERROR(VLOOKUP(D1045,'Settings'!$A$18:$B$48,2,FALSE),"Not in categories"))</f>
        <v/>
      </c>
    </row>
    <row r="1046">
      <c r="A1046" s="31" t="n"/>
      <c r="B1046" s="32" t="n"/>
      <c r="C1046" s="32" t="n"/>
      <c r="D1046" s="33" t="n"/>
      <c r="E1046" s="33" t="n"/>
      <c r="F1046" s="33" t="n"/>
      <c r="G1046" s="34" t="n"/>
      <c r="H1046" s="35">
        <f>IF(A1046="","",DATE(YEAR(A1046),MONTH(A1046),1))</f>
        <v/>
      </c>
      <c r="I1046" s="35">
        <f>IF(A1046="","",IF(G1046="",H1046,DATE(YEAR(G1046),MONTH(G1046),1)))</f>
        <v/>
      </c>
      <c r="J1046" s="36">
        <f>IF(D1046="","",IFERROR(VLOOKUP(D1046,'Settings'!$A$18:$B$48,2,FALSE),"Not in categories"))</f>
        <v/>
      </c>
    </row>
    <row r="1047">
      <c r="A1047" s="31" t="n"/>
      <c r="B1047" s="32" t="n"/>
      <c r="C1047" s="32" t="n"/>
      <c r="D1047" s="33" t="n"/>
      <c r="E1047" s="33" t="n"/>
      <c r="F1047" s="33" t="n"/>
      <c r="G1047" s="34" t="n"/>
      <c r="H1047" s="35">
        <f>IF(A1047="","",DATE(YEAR(A1047),MONTH(A1047),1))</f>
        <v/>
      </c>
      <c r="I1047" s="35">
        <f>IF(A1047="","",IF(G1047="",H1047,DATE(YEAR(G1047),MONTH(G1047),1)))</f>
        <v/>
      </c>
      <c r="J1047" s="36">
        <f>IF(D1047="","",IFERROR(VLOOKUP(D1047,'Settings'!$A$18:$B$48,2,FALSE),"Not in categories"))</f>
        <v/>
      </c>
    </row>
    <row r="1048">
      <c r="A1048" s="31" t="n"/>
      <c r="B1048" s="32" t="n"/>
      <c r="C1048" s="32" t="n"/>
      <c r="D1048" s="33" t="n"/>
      <c r="E1048" s="33" t="n"/>
      <c r="F1048" s="33" t="n"/>
      <c r="G1048" s="34" t="n"/>
      <c r="H1048" s="35">
        <f>IF(A1048="","",DATE(YEAR(A1048),MONTH(A1048),1))</f>
        <v/>
      </c>
      <c r="I1048" s="35">
        <f>IF(A1048="","",IF(G1048="",H1048,DATE(YEAR(G1048),MONTH(G1048),1)))</f>
        <v/>
      </c>
      <c r="J1048" s="36">
        <f>IF(D1048="","",IFERROR(VLOOKUP(D1048,'Settings'!$A$18:$B$48,2,FALSE),"Not in categories"))</f>
        <v/>
      </c>
    </row>
    <row r="1049">
      <c r="A1049" s="31" t="n"/>
      <c r="B1049" s="32" t="n"/>
      <c r="C1049" s="32" t="n"/>
      <c r="D1049" s="33" t="n"/>
      <c r="E1049" s="33" t="n"/>
      <c r="F1049" s="33" t="n"/>
      <c r="G1049" s="34" t="n"/>
      <c r="H1049" s="35">
        <f>IF(A1049="","",DATE(YEAR(A1049),MONTH(A1049),1))</f>
        <v/>
      </c>
      <c r="I1049" s="35">
        <f>IF(A1049="","",IF(G1049="",H1049,DATE(YEAR(G1049),MONTH(G1049),1)))</f>
        <v/>
      </c>
      <c r="J1049" s="36">
        <f>IF(D1049="","",IFERROR(VLOOKUP(D1049,'Settings'!$A$18:$B$48,2,FALSE),"Not in categories"))</f>
        <v/>
      </c>
    </row>
    <row r="1050">
      <c r="A1050" s="31" t="n"/>
      <c r="B1050" s="32" t="n"/>
      <c r="C1050" s="32" t="n"/>
      <c r="D1050" s="33" t="n"/>
      <c r="E1050" s="33" t="n"/>
      <c r="F1050" s="33" t="n"/>
      <c r="G1050" s="34" t="n"/>
      <c r="H1050" s="35">
        <f>IF(A1050="","",DATE(YEAR(A1050),MONTH(A1050),1))</f>
        <v/>
      </c>
      <c r="I1050" s="35">
        <f>IF(A1050="","",IF(G1050="",H1050,DATE(YEAR(G1050),MONTH(G1050),1)))</f>
        <v/>
      </c>
      <c r="J1050" s="36">
        <f>IF(D1050="","",IFERROR(VLOOKUP(D1050,'Settings'!$A$18:$B$48,2,FALSE),"Not in categories"))</f>
        <v/>
      </c>
    </row>
    <row r="1051">
      <c r="A1051" s="31" t="n"/>
      <c r="B1051" s="32" t="n"/>
      <c r="C1051" s="32" t="n"/>
      <c r="D1051" s="33" t="n"/>
      <c r="E1051" s="33" t="n"/>
      <c r="F1051" s="33" t="n"/>
      <c r="G1051" s="34" t="n"/>
      <c r="H1051" s="35">
        <f>IF(A1051="","",DATE(YEAR(A1051),MONTH(A1051),1))</f>
        <v/>
      </c>
      <c r="I1051" s="35">
        <f>IF(A1051="","",IF(G1051="",H1051,DATE(YEAR(G1051),MONTH(G1051),1)))</f>
        <v/>
      </c>
      <c r="J1051" s="36">
        <f>IF(D1051="","",IFERROR(VLOOKUP(D1051,'Settings'!$A$18:$B$48,2,FALSE),"Not in categories"))</f>
        <v/>
      </c>
    </row>
    <row r="1052">
      <c r="A1052" s="31" t="n"/>
      <c r="B1052" s="32" t="n"/>
      <c r="C1052" s="32" t="n"/>
      <c r="D1052" s="33" t="n"/>
      <c r="E1052" s="33" t="n"/>
      <c r="F1052" s="33" t="n"/>
      <c r="G1052" s="34" t="n"/>
      <c r="H1052" s="35">
        <f>IF(A1052="","",DATE(YEAR(A1052),MONTH(A1052),1))</f>
        <v/>
      </c>
      <c r="I1052" s="35">
        <f>IF(A1052="","",IF(G1052="",H1052,DATE(YEAR(G1052),MONTH(G1052),1)))</f>
        <v/>
      </c>
      <c r="J1052" s="36">
        <f>IF(D1052="","",IFERROR(VLOOKUP(D1052,'Settings'!$A$18:$B$48,2,FALSE),"Not in categories"))</f>
        <v/>
      </c>
    </row>
    <row r="1053">
      <c r="A1053" s="31" t="n"/>
      <c r="B1053" s="32" t="n"/>
      <c r="C1053" s="32" t="n"/>
      <c r="D1053" s="33" t="n"/>
      <c r="E1053" s="33" t="n"/>
      <c r="F1053" s="33" t="n"/>
      <c r="G1053" s="34" t="n"/>
      <c r="H1053" s="35">
        <f>IF(A1053="","",DATE(YEAR(A1053),MONTH(A1053),1))</f>
        <v/>
      </c>
      <c r="I1053" s="35">
        <f>IF(A1053="","",IF(G1053="",H1053,DATE(YEAR(G1053),MONTH(G1053),1)))</f>
        <v/>
      </c>
      <c r="J1053" s="36">
        <f>IF(D1053="","",IFERROR(VLOOKUP(D1053,'Settings'!$A$18:$B$48,2,FALSE),"Not in categories"))</f>
        <v/>
      </c>
    </row>
    <row r="1054">
      <c r="A1054" s="31" t="n"/>
      <c r="B1054" s="32" t="n"/>
      <c r="C1054" s="32" t="n"/>
      <c r="D1054" s="33" t="n"/>
      <c r="E1054" s="33" t="n"/>
      <c r="F1054" s="33" t="n"/>
      <c r="G1054" s="34" t="n"/>
      <c r="H1054" s="35">
        <f>IF(A1054="","",DATE(YEAR(A1054),MONTH(A1054),1))</f>
        <v/>
      </c>
      <c r="I1054" s="35">
        <f>IF(A1054="","",IF(G1054="",H1054,DATE(YEAR(G1054),MONTH(G1054),1)))</f>
        <v/>
      </c>
      <c r="J1054" s="36">
        <f>IF(D1054="","",IFERROR(VLOOKUP(D1054,'Settings'!$A$18:$B$48,2,FALSE),"Not in categories"))</f>
        <v/>
      </c>
    </row>
    <row r="1055">
      <c r="A1055" s="31" t="n"/>
      <c r="B1055" s="32" t="n"/>
      <c r="C1055" s="32" t="n"/>
      <c r="D1055" s="33" t="n"/>
      <c r="E1055" s="33" t="n"/>
      <c r="F1055" s="33" t="n"/>
      <c r="G1055" s="34" t="n"/>
      <c r="H1055" s="35">
        <f>IF(A1055="","",DATE(YEAR(A1055),MONTH(A1055),1))</f>
        <v/>
      </c>
      <c r="I1055" s="35">
        <f>IF(A1055="","",IF(G1055="",H1055,DATE(YEAR(G1055),MONTH(G1055),1)))</f>
        <v/>
      </c>
      <c r="J1055" s="36">
        <f>IF(D1055="","",IFERROR(VLOOKUP(D1055,'Settings'!$A$18:$B$48,2,FALSE),"Not in categories"))</f>
        <v/>
      </c>
    </row>
    <row r="1056">
      <c r="A1056" s="31" t="n"/>
      <c r="B1056" s="32" t="n"/>
      <c r="C1056" s="32" t="n"/>
      <c r="D1056" s="33" t="n"/>
      <c r="E1056" s="33" t="n"/>
      <c r="F1056" s="33" t="n"/>
      <c r="G1056" s="34" t="n"/>
      <c r="H1056" s="35">
        <f>IF(A1056="","",DATE(YEAR(A1056),MONTH(A1056),1))</f>
        <v/>
      </c>
      <c r="I1056" s="35">
        <f>IF(A1056="","",IF(G1056="",H1056,DATE(YEAR(G1056),MONTH(G1056),1)))</f>
        <v/>
      </c>
      <c r="J1056" s="36">
        <f>IF(D1056="","",IFERROR(VLOOKUP(D1056,'Settings'!$A$18:$B$48,2,FALSE),"Not in categories"))</f>
        <v/>
      </c>
    </row>
    <row r="1057">
      <c r="A1057" s="31" t="n"/>
      <c r="B1057" s="32" t="n"/>
      <c r="C1057" s="32" t="n"/>
      <c r="D1057" s="33" t="n"/>
      <c r="E1057" s="33" t="n"/>
      <c r="F1057" s="33" t="n"/>
      <c r="G1057" s="34" t="n"/>
      <c r="H1057" s="35">
        <f>IF(A1057="","",DATE(YEAR(A1057),MONTH(A1057),1))</f>
        <v/>
      </c>
      <c r="I1057" s="35">
        <f>IF(A1057="","",IF(G1057="",H1057,DATE(YEAR(G1057),MONTH(G1057),1)))</f>
        <v/>
      </c>
      <c r="J1057" s="36">
        <f>IF(D1057="","",IFERROR(VLOOKUP(D1057,'Settings'!$A$18:$B$48,2,FALSE),"Not in categories"))</f>
        <v/>
      </c>
    </row>
    <row r="1058">
      <c r="A1058" s="31" t="n"/>
      <c r="B1058" s="32" t="n"/>
      <c r="C1058" s="32" t="n"/>
      <c r="D1058" s="33" t="n"/>
      <c r="E1058" s="33" t="n"/>
      <c r="F1058" s="33" t="n"/>
      <c r="G1058" s="34" t="n"/>
      <c r="H1058" s="35">
        <f>IF(A1058="","",DATE(YEAR(A1058),MONTH(A1058),1))</f>
        <v/>
      </c>
      <c r="I1058" s="35">
        <f>IF(A1058="","",IF(G1058="",H1058,DATE(YEAR(G1058),MONTH(G1058),1)))</f>
        <v/>
      </c>
      <c r="J1058" s="36">
        <f>IF(D1058="","",IFERROR(VLOOKUP(D1058,'Settings'!$A$18:$B$48,2,FALSE),"Not in categories"))</f>
        <v/>
      </c>
    </row>
    <row r="1059">
      <c r="A1059" s="31" t="n"/>
      <c r="B1059" s="32" t="n"/>
      <c r="C1059" s="32" t="n"/>
      <c r="D1059" s="33" t="n"/>
      <c r="E1059" s="33" t="n"/>
      <c r="F1059" s="33" t="n"/>
      <c r="G1059" s="34" t="n"/>
      <c r="H1059" s="35">
        <f>IF(A1059="","",DATE(YEAR(A1059),MONTH(A1059),1))</f>
        <v/>
      </c>
      <c r="I1059" s="35">
        <f>IF(A1059="","",IF(G1059="",H1059,DATE(YEAR(G1059),MONTH(G1059),1)))</f>
        <v/>
      </c>
      <c r="J1059" s="36">
        <f>IF(D1059="","",IFERROR(VLOOKUP(D1059,'Settings'!$A$18:$B$48,2,FALSE),"Not in categories"))</f>
        <v/>
      </c>
    </row>
    <row r="1060">
      <c r="A1060" s="31" t="n"/>
      <c r="B1060" s="32" t="n"/>
      <c r="C1060" s="32" t="n"/>
      <c r="D1060" s="33" t="n"/>
      <c r="E1060" s="33" t="n"/>
      <c r="F1060" s="33" t="n"/>
      <c r="G1060" s="34" t="n"/>
      <c r="H1060" s="35">
        <f>IF(A1060="","",DATE(YEAR(A1060),MONTH(A1060),1))</f>
        <v/>
      </c>
      <c r="I1060" s="35">
        <f>IF(A1060="","",IF(G1060="",H1060,DATE(YEAR(G1060),MONTH(G1060),1)))</f>
        <v/>
      </c>
      <c r="J1060" s="36">
        <f>IF(D1060="","",IFERROR(VLOOKUP(D1060,'Settings'!$A$18:$B$48,2,FALSE),"Not in categories"))</f>
        <v/>
      </c>
    </row>
    <row r="1061">
      <c r="A1061" s="31" t="n"/>
      <c r="B1061" s="32" t="n"/>
      <c r="C1061" s="32" t="n"/>
      <c r="D1061" s="33" t="n"/>
      <c r="E1061" s="33" t="n"/>
      <c r="F1061" s="33" t="n"/>
      <c r="G1061" s="34" t="n"/>
      <c r="H1061" s="35">
        <f>IF(A1061="","",DATE(YEAR(A1061),MONTH(A1061),1))</f>
        <v/>
      </c>
      <c r="I1061" s="35">
        <f>IF(A1061="","",IF(G1061="",H1061,DATE(YEAR(G1061),MONTH(G1061),1)))</f>
        <v/>
      </c>
      <c r="J1061" s="36">
        <f>IF(D1061="","",IFERROR(VLOOKUP(D1061,'Settings'!$A$18:$B$48,2,FALSE),"Not in categories"))</f>
        <v/>
      </c>
    </row>
    <row r="1062">
      <c r="A1062" s="31" t="n"/>
      <c r="B1062" s="32" t="n"/>
      <c r="C1062" s="32" t="n"/>
      <c r="D1062" s="33" t="n"/>
      <c r="E1062" s="33" t="n"/>
      <c r="F1062" s="33" t="n"/>
      <c r="G1062" s="34" t="n"/>
      <c r="H1062" s="35">
        <f>IF(A1062="","",DATE(YEAR(A1062),MONTH(A1062),1))</f>
        <v/>
      </c>
      <c r="I1062" s="35">
        <f>IF(A1062="","",IF(G1062="",H1062,DATE(YEAR(G1062),MONTH(G1062),1)))</f>
        <v/>
      </c>
      <c r="J1062" s="36">
        <f>IF(D1062="","",IFERROR(VLOOKUP(D1062,'Settings'!$A$18:$B$48,2,FALSE),"Not in categories"))</f>
        <v/>
      </c>
    </row>
    <row r="1063">
      <c r="A1063" s="31" t="n"/>
      <c r="B1063" s="32" t="n"/>
      <c r="C1063" s="32" t="n"/>
      <c r="D1063" s="33" t="n"/>
      <c r="E1063" s="33" t="n"/>
      <c r="F1063" s="33" t="n"/>
      <c r="G1063" s="34" t="n"/>
      <c r="H1063" s="35">
        <f>IF(A1063="","",DATE(YEAR(A1063),MONTH(A1063),1))</f>
        <v/>
      </c>
      <c r="I1063" s="35">
        <f>IF(A1063="","",IF(G1063="",H1063,DATE(YEAR(G1063),MONTH(G1063),1)))</f>
        <v/>
      </c>
      <c r="J1063" s="36">
        <f>IF(D1063="","",IFERROR(VLOOKUP(D1063,'Settings'!$A$18:$B$48,2,FALSE),"Not in categories"))</f>
        <v/>
      </c>
    </row>
    <row r="1064">
      <c r="A1064" s="31" t="n"/>
      <c r="B1064" s="32" t="n"/>
      <c r="C1064" s="32" t="n"/>
      <c r="D1064" s="33" t="n"/>
      <c r="E1064" s="33" t="n"/>
      <c r="F1064" s="33" t="n"/>
      <c r="G1064" s="34" t="n"/>
      <c r="H1064" s="35">
        <f>IF(A1064="","",DATE(YEAR(A1064),MONTH(A1064),1))</f>
        <v/>
      </c>
      <c r="I1064" s="35">
        <f>IF(A1064="","",IF(G1064="",H1064,DATE(YEAR(G1064),MONTH(G1064),1)))</f>
        <v/>
      </c>
      <c r="J1064" s="36">
        <f>IF(D1064="","",IFERROR(VLOOKUP(D1064,'Settings'!$A$18:$B$48,2,FALSE),"Not in categories"))</f>
        <v/>
      </c>
    </row>
    <row r="1065">
      <c r="A1065" s="31" t="n"/>
      <c r="B1065" s="32" t="n"/>
      <c r="C1065" s="32" t="n"/>
      <c r="D1065" s="33" t="n"/>
      <c r="E1065" s="33" t="n"/>
      <c r="F1065" s="33" t="n"/>
      <c r="G1065" s="34" t="n"/>
      <c r="H1065" s="35">
        <f>IF(A1065="","",DATE(YEAR(A1065),MONTH(A1065),1))</f>
        <v/>
      </c>
      <c r="I1065" s="35">
        <f>IF(A1065="","",IF(G1065="",H1065,DATE(YEAR(G1065),MONTH(G1065),1)))</f>
        <v/>
      </c>
      <c r="J1065" s="36">
        <f>IF(D1065="","",IFERROR(VLOOKUP(D1065,'Settings'!$A$18:$B$48,2,FALSE),"Not in categories"))</f>
        <v/>
      </c>
    </row>
    <row r="1066">
      <c r="A1066" s="31" t="n"/>
      <c r="B1066" s="32" t="n"/>
      <c r="C1066" s="32" t="n"/>
      <c r="D1066" s="33" t="n"/>
      <c r="E1066" s="33" t="n"/>
      <c r="F1066" s="33" t="n"/>
      <c r="G1066" s="34" t="n"/>
      <c r="H1066" s="35">
        <f>IF(A1066="","",DATE(YEAR(A1066),MONTH(A1066),1))</f>
        <v/>
      </c>
      <c r="I1066" s="35">
        <f>IF(A1066="","",IF(G1066="",H1066,DATE(YEAR(G1066),MONTH(G1066),1)))</f>
        <v/>
      </c>
      <c r="J1066" s="36">
        <f>IF(D1066="","",IFERROR(VLOOKUP(D1066,'Settings'!$A$18:$B$48,2,FALSE),"Not in categories"))</f>
        <v/>
      </c>
    </row>
    <row r="1067">
      <c r="A1067" s="31" t="n"/>
      <c r="B1067" s="32" t="n"/>
      <c r="C1067" s="32" t="n"/>
      <c r="D1067" s="33" t="n"/>
      <c r="E1067" s="33" t="n"/>
      <c r="F1067" s="33" t="n"/>
      <c r="G1067" s="34" t="n"/>
      <c r="H1067" s="35">
        <f>IF(A1067="","",DATE(YEAR(A1067),MONTH(A1067),1))</f>
        <v/>
      </c>
      <c r="I1067" s="35">
        <f>IF(A1067="","",IF(G1067="",H1067,DATE(YEAR(G1067),MONTH(G1067),1)))</f>
        <v/>
      </c>
      <c r="J1067" s="36">
        <f>IF(D1067="","",IFERROR(VLOOKUP(D1067,'Settings'!$A$18:$B$48,2,FALSE),"Not in categories"))</f>
        <v/>
      </c>
    </row>
    <row r="1068">
      <c r="A1068" s="31" t="n"/>
      <c r="B1068" s="32" t="n"/>
      <c r="C1068" s="32" t="n"/>
      <c r="D1068" s="33" t="n"/>
      <c r="E1068" s="33" t="n"/>
      <c r="F1068" s="33" t="n"/>
      <c r="G1068" s="34" t="n"/>
      <c r="H1068" s="35">
        <f>IF(A1068="","",DATE(YEAR(A1068),MONTH(A1068),1))</f>
        <v/>
      </c>
      <c r="I1068" s="35">
        <f>IF(A1068="","",IF(G1068="",H1068,DATE(YEAR(G1068),MONTH(G1068),1)))</f>
        <v/>
      </c>
      <c r="J1068" s="36">
        <f>IF(D1068="","",IFERROR(VLOOKUP(D1068,'Settings'!$A$18:$B$48,2,FALSE),"Not in categories"))</f>
        <v/>
      </c>
    </row>
    <row r="1069">
      <c r="A1069" s="31" t="n"/>
      <c r="B1069" s="32" t="n"/>
      <c r="C1069" s="32" t="n"/>
      <c r="D1069" s="33" t="n"/>
      <c r="E1069" s="33" t="n"/>
      <c r="F1069" s="33" t="n"/>
      <c r="G1069" s="34" t="n"/>
      <c r="H1069" s="35">
        <f>IF(A1069="","",DATE(YEAR(A1069),MONTH(A1069),1))</f>
        <v/>
      </c>
      <c r="I1069" s="35">
        <f>IF(A1069="","",IF(G1069="",H1069,DATE(YEAR(G1069),MONTH(G1069),1)))</f>
        <v/>
      </c>
      <c r="J1069" s="36">
        <f>IF(D1069="","",IFERROR(VLOOKUP(D1069,'Settings'!$A$18:$B$48,2,FALSE),"Not in categories"))</f>
        <v/>
      </c>
    </row>
    <row r="1070">
      <c r="A1070" s="31" t="n"/>
      <c r="B1070" s="32" t="n"/>
      <c r="C1070" s="32" t="n"/>
      <c r="D1070" s="33" t="n"/>
      <c r="E1070" s="33" t="n"/>
      <c r="F1070" s="33" t="n"/>
      <c r="G1070" s="34" t="n"/>
      <c r="H1070" s="35">
        <f>IF(A1070="","",DATE(YEAR(A1070),MONTH(A1070),1))</f>
        <v/>
      </c>
      <c r="I1070" s="35">
        <f>IF(A1070="","",IF(G1070="",H1070,DATE(YEAR(G1070),MONTH(G1070),1)))</f>
        <v/>
      </c>
      <c r="J1070" s="36">
        <f>IF(D1070="","",IFERROR(VLOOKUP(D1070,'Settings'!$A$18:$B$48,2,FALSE),"Not in categories"))</f>
        <v/>
      </c>
    </row>
    <row r="1071">
      <c r="A1071" s="31" t="n"/>
      <c r="B1071" s="32" t="n"/>
      <c r="C1071" s="32" t="n"/>
      <c r="D1071" s="33" t="n"/>
      <c r="E1071" s="33" t="n"/>
      <c r="F1071" s="33" t="n"/>
      <c r="G1071" s="34" t="n"/>
      <c r="H1071" s="35">
        <f>IF(A1071="","",DATE(YEAR(A1071),MONTH(A1071),1))</f>
        <v/>
      </c>
      <c r="I1071" s="35">
        <f>IF(A1071="","",IF(G1071="",H1071,DATE(YEAR(G1071),MONTH(G1071),1)))</f>
        <v/>
      </c>
      <c r="J1071" s="36">
        <f>IF(D1071="","",IFERROR(VLOOKUP(D1071,'Settings'!$A$18:$B$48,2,FALSE),"Not in categories"))</f>
        <v/>
      </c>
    </row>
    <row r="1072">
      <c r="A1072" s="31" t="n"/>
      <c r="B1072" s="32" t="n"/>
      <c r="C1072" s="32" t="n"/>
      <c r="D1072" s="33" t="n"/>
      <c r="E1072" s="33" t="n"/>
      <c r="F1072" s="33" t="n"/>
      <c r="G1072" s="34" t="n"/>
      <c r="H1072" s="35">
        <f>IF(A1072="","",DATE(YEAR(A1072),MONTH(A1072),1))</f>
        <v/>
      </c>
      <c r="I1072" s="35">
        <f>IF(A1072="","",IF(G1072="",H1072,DATE(YEAR(G1072),MONTH(G1072),1)))</f>
        <v/>
      </c>
      <c r="J1072" s="36">
        <f>IF(D1072="","",IFERROR(VLOOKUP(D1072,'Settings'!$A$18:$B$48,2,FALSE),"Not in categories"))</f>
        <v/>
      </c>
    </row>
    <row r="1073">
      <c r="A1073" s="31" t="n"/>
      <c r="B1073" s="32" t="n"/>
      <c r="C1073" s="32" t="n"/>
      <c r="D1073" s="33" t="n"/>
      <c r="E1073" s="33" t="n"/>
      <c r="F1073" s="33" t="n"/>
      <c r="G1073" s="34" t="n"/>
      <c r="H1073" s="35">
        <f>IF(A1073="","",DATE(YEAR(A1073),MONTH(A1073),1))</f>
        <v/>
      </c>
      <c r="I1073" s="35">
        <f>IF(A1073="","",IF(G1073="",H1073,DATE(YEAR(G1073),MONTH(G1073),1)))</f>
        <v/>
      </c>
      <c r="J1073" s="36">
        <f>IF(D1073="","",IFERROR(VLOOKUP(D1073,'Settings'!$A$18:$B$48,2,FALSE),"Not in categories"))</f>
        <v/>
      </c>
    </row>
    <row r="1074">
      <c r="A1074" s="31" t="n"/>
      <c r="B1074" s="32" t="n"/>
      <c r="C1074" s="32" t="n"/>
      <c r="D1074" s="33" t="n"/>
      <c r="E1074" s="33" t="n"/>
      <c r="F1074" s="33" t="n"/>
      <c r="G1074" s="34" t="n"/>
      <c r="H1074" s="35">
        <f>IF(A1074="","",DATE(YEAR(A1074),MONTH(A1074),1))</f>
        <v/>
      </c>
      <c r="I1074" s="35">
        <f>IF(A1074="","",IF(G1074="",H1074,DATE(YEAR(G1074),MONTH(G1074),1)))</f>
        <v/>
      </c>
      <c r="J1074" s="36">
        <f>IF(D1074="","",IFERROR(VLOOKUP(D1074,'Settings'!$A$18:$B$48,2,FALSE),"Not in categories"))</f>
        <v/>
      </c>
    </row>
    <row r="1075">
      <c r="A1075" s="31" t="n"/>
      <c r="B1075" s="32" t="n"/>
      <c r="C1075" s="32" t="n"/>
      <c r="D1075" s="33" t="n"/>
      <c r="E1075" s="33" t="n"/>
      <c r="F1075" s="33" t="n"/>
      <c r="G1075" s="34" t="n"/>
      <c r="H1075" s="35">
        <f>IF(A1075="","",DATE(YEAR(A1075),MONTH(A1075),1))</f>
        <v/>
      </c>
      <c r="I1075" s="35">
        <f>IF(A1075="","",IF(G1075="",H1075,DATE(YEAR(G1075),MONTH(G1075),1)))</f>
        <v/>
      </c>
      <c r="J1075" s="36">
        <f>IF(D1075="","",IFERROR(VLOOKUP(D1075,'Settings'!$A$18:$B$48,2,FALSE),"Not in categories"))</f>
        <v/>
      </c>
    </row>
    <row r="1076">
      <c r="A1076" s="31" t="n"/>
      <c r="B1076" s="32" t="n"/>
      <c r="C1076" s="32" t="n"/>
      <c r="D1076" s="33" t="n"/>
      <c r="E1076" s="33" t="n"/>
      <c r="F1076" s="33" t="n"/>
      <c r="G1076" s="34" t="n"/>
      <c r="H1076" s="35">
        <f>IF(A1076="","",DATE(YEAR(A1076),MONTH(A1076),1))</f>
        <v/>
      </c>
      <c r="I1076" s="35">
        <f>IF(A1076="","",IF(G1076="",H1076,DATE(YEAR(G1076),MONTH(G1076),1)))</f>
        <v/>
      </c>
      <c r="J1076" s="36">
        <f>IF(D1076="","",IFERROR(VLOOKUP(D1076,'Settings'!$A$18:$B$48,2,FALSE),"Not in categories"))</f>
        <v/>
      </c>
    </row>
    <row r="1077">
      <c r="A1077" s="31" t="n"/>
      <c r="B1077" s="32" t="n"/>
      <c r="C1077" s="32" t="n"/>
      <c r="D1077" s="33" t="n"/>
      <c r="E1077" s="33" t="n"/>
      <c r="F1077" s="33" t="n"/>
      <c r="G1077" s="34" t="n"/>
      <c r="H1077" s="35">
        <f>IF(A1077="","",DATE(YEAR(A1077),MONTH(A1077),1))</f>
        <v/>
      </c>
      <c r="I1077" s="35">
        <f>IF(A1077="","",IF(G1077="",H1077,DATE(YEAR(G1077),MONTH(G1077),1)))</f>
        <v/>
      </c>
      <c r="J1077" s="36">
        <f>IF(D1077="","",IFERROR(VLOOKUP(D1077,'Settings'!$A$18:$B$48,2,FALSE),"Not in categories"))</f>
        <v/>
      </c>
    </row>
    <row r="1078">
      <c r="A1078" s="31" t="n"/>
      <c r="B1078" s="32" t="n"/>
      <c r="C1078" s="32" t="n"/>
      <c r="D1078" s="33" t="n"/>
      <c r="E1078" s="33" t="n"/>
      <c r="F1078" s="33" t="n"/>
      <c r="G1078" s="34" t="n"/>
      <c r="H1078" s="35">
        <f>IF(A1078="","",DATE(YEAR(A1078),MONTH(A1078),1))</f>
        <v/>
      </c>
      <c r="I1078" s="35">
        <f>IF(A1078="","",IF(G1078="",H1078,DATE(YEAR(G1078),MONTH(G1078),1)))</f>
        <v/>
      </c>
      <c r="J1078" s="36">
        <f>IF(D1078="","",IFERROR(VLOOKUP(D1078,'Settings'!$A$18:$B$48,2,FALSE),"Not in categories"))</f>
        <v/>
      </c>
    </row>
    <row r="1079">
      <c r="A1079" s="31" t="n"/>
      <c r="B1079" s="32" t="n"/>
      <c r="C1079" s="32" t="n"/>
      <c r="D1079" s="33" t="n"/>
      <c r="E1079" s="33" t="n"/>
      <c r="F1079" s="33" t="n"/>
      <c r="G1079" s="34" t="n"/>
      <c r="H1079" s="35">
        <f>IF(A1079="","",DATE(YEAR(A1079),MONTH(A1079),1))</f>
        <v/>
      </c>
      <c r="I1079" s="35">
        <f>IF(A1079="","",IF(G1079="",H1079,DATE(YEAR(G1079),MONTH(G1079),1)))</f>
        <v/>
      </c>
      <c r="J1079" s="36">
        <f>IF(D1079="","",IFERROR(VLOOKUP(D1079,'Settings'!$A$18:$B$48,2,FALSE),"Not in categories"))</f>
        <v/>
      </c>
    </row>
    <row r="1080">
      <c r="A1080" s="31" t="n"/>
      <c r="B1080" s="32" t="n"/>
      <c r="C1080" s="32" t="n"/>
      <c r="D1080" s="33" t="n"/>
      <c r="E1080" s="33" t="n"/>
      <c r="F1080" s="33" t="n"/>
      <c r="G1080" s="34" t="n"/>
      <c r="H1080" s="35">
        <f>IF(A1080="","",DATE(YEAR(A1080),MONTH(A1080),1))</f>
        <v/>
      </c>
      <c r="I1080" s="35">
        <f>IF(A1080="","",IF(G1080="",H1080,DATE(YEAR(G1080),MONTH(G1080),1)))</f>
        <v/>
      </c>
      <c r="J1080" s="36">
        <f>IF(D1080="","",IFERROR(VLOOKUP(D1080,'Settings'!$A$18:$B$48,2,FALSE),"Not in categories"))</f>
        <v/>
      </c>
    </row>
    <row r="1081">
      <c r="A1081" s="31" t="n"/>
      <c r="B1081" s="32" t="n"/>
      <c r="C1081" s="32" t="n"/>
      <c r="D1081" s="33" t="n"/>
      <c r="E1081" s="33" t="n"/>
      <c r="F1081" s="33" t="n"/>
      <c r="G1081" s="34" t="n"/>
      <c r="H1081" s="35">
        <f>IF(A1081="","",DATE(YEAR(A1081),MONTH(A1081),1))</f>
        <v/>
      </c>
      <c r="I1081" s="35">
        <f>IF(A1081="","",IF(G1081="",H1081,DATE(YEAR(G1081),MONTH(G1081),1)))</f>
        <v/>
      </c>
      <c r="J1081" s="36">
        <f>IF(D1081="","",IFERROR(VLOOKUP(D1081,'Settings'!$A$18:$B$48,2,FALSE),"Not in categories"))</f>
        <v/>
      </c>
    </row>
    <row r="1082">
      <c r="A1082" s="31" t="n"/>
      <c r="B1082" s="32" t="n"/>
      <c r="C1082" s="32" t="n"/>
      <c r="D1082" s="33" t="n"/>
      <c r="E1082" s="33" t="n"/>
      <c r="F1082" s="33" t="n"/>
      <c r="G1082" s="34" t="n"/>
      <c r="H1082" s="35">
        <f>IF(A1082="","",DATE(YEAR(A1082),MONTH(A1082),1))</f>
        <v/>
      </c>
      <c r="I1082" s="35">
        <f>IF(A1082="","",IF(G1082="",H1082,DATE(YEAR(G1082),MONTH(G1082),1)))</f>
        <v/>
      </c>
      <c r="J1082" s="36">
        <f>IF(D1082="","",IFERROR(VLOOKUP(D1082,'Settings'!$A$18:$B$48,2,FALSE),"Not in categories"))</f>
        <v/>
      </c>
    </row>
    <row r="1083">
      <c r="A1083" s="31" t="n"/>
      <c r="B1083" s="32" t="n"/>
      <c r="C1083" s="32" t="n"/>
      <c r="D1083" s="33" t="n"/>
      <c r="E1083" s="33" t="n"/>
      <c r="F1083" s="33" t="n"/>
      <c r="G1083" s="34" t="n"/>
      <c r="H1083" s="35">
        <f>IF(A1083="","",DATE(YEAR(A1083),MONTH(A1083),1))</f>
        <v/>
      </c>
      <c r="I1083" s="35">
        <f>IF(A1083="","",IF(G1083="",H1083,DATE(YEAR(G1083),MONTH(G1083),1)))</f>
        <v/>
      </c>
      <c r="J1083" s="36">
        <f>IF(D1083="","",IFERROR(VLOOKUP(D1083,'Settings'!$A$18:$B$48,2,FALSE),"Not in categories"))</f>
        <v/>
      </c>
    </row>
    <row r="1084">
      <c r="A1084" s="31" t="n"/>
      <c r="B1084" s="32" t="n"/>
      <c r="C1084" s="32" t="n"/>
      <c r="D1084" s="33" t="n"/>
      <c r="E1084" s="33" t="n"/>
      <c r="F1084" s="33" t="n"/>
      <c r="G1084" s="34" t="n"/>
      <c r="H1084" s="35">
        <f>IF(A1084="","",DATE(YEAR(A1084),MONTH(A1084),1))</f>
        <v/>
      </c>
      <c r="I1084" s="35">
        <f>IF(A1084="","",IF(G1084="",H1084,DATE(YEAR(G1084),MONTH(G1084),1)))</f>
        <v/>
      </c>
      <c r="J1084" s="36">
        <f>IF(D1084="","",IFERROR(VLOOKUP(D1084,'Settings'!$A$18:$B$48,2,FALSE),"Not in categories"))</f>
        <v/>
      </c>
    </row>
    <row r="1085">
      <c r="A1085" s="31" t="n"/>
      <c r="B1085" s="32" t="n"/>
      <c r="C1085" s="32" t="n"/>
      <c r="D1085" s="33" t="n"/>
      <c r="E1085" s="33" t="n"/>
      <c r="F1085" s="33" t="n"/>
      <c r="G1085" s="34" t="n"/>
      <c r="H1085" s="35">
        <f>IF(A1085="","",DATE(YEAR(A1085),MONTH(A1085),1))</f>
        <v/>
      </c>
      <c r="I1085" s="35">
        <f>IF(A1085="","",IF(G1085="",H1085,DATE(YEAR(G1085),MONTH(G1085),1)))</f>
        <v/>
      </c>
      <c r="J1085" s="36">
        <f>IF(D1085="","",IFERROR(VLOOKUP(D1085,'Settings'!$A$18:$B$48,2,FALSE),"Not in categories"))</f>
        <v/>
      </c>
    </row>
    <row r="1086">
      <c r="A1086" s="31" t="n"/>
      <c r="B1086" s="32" t="n"/>
      <c r="C1086" s="32" t="n"/>
      <c r="D1086" s="33" t="n"/>
      <c r="E1086" s="33" t="n"/>
      <c r="F1086" s="33" t="n"/>
      <c r="G1086" s="34" t="n"/>
      <c r="H1086" s="35">
        <f>IF(A1086="","",DATE(YEAR(A1086),MONTH(A1086),1))</f>
        <v/>
      </c>
      <c r="I1086" s="35">
        <f>IF(A1086="","",IF(G1086="",H1086,DATE(YEAR(G1086),MONTH(G1086),1)))</f>
        <v/>
      </c>
      <c r="J1086" s="36">
        <f>IF(D1086="","",IFERROR(VLOOKUP(D1086,'Settings'!$A$18:$B$48,2,FALSE),"Not in categories"))</f>
        <v/>
      </c>
    </row>
    <row r="1087">
      <c r="A1087" s="31" t="n"/>
      <c r="B1087" s="32" t="n"/>
      <c r="C1087" s="32" t="n"/>
      <c r="D1087" s="33" t="n"/>
      <c r="E1087" s="33" t="n"/>
      <c r="F1087" s="33" t="n"/>
      <c r="G1087" s="34" t="n"/>
      <c r="H1087" s="35">
        <f>IF(A1087="","",DATE(YEAR(A1087),MONTH(A1087),1))</f>
        <v/>
      </c>
      <c r="I1087" s="35">
        <f>IF(A1087="","",IF(G1087="",H1087,DATE(YEAR(G1087),MONTH(G1087),1)))</f>
        <v/>
      </c>
      <c r="J1087" s="36">
        <f>IF(D1087="","",IFERROR(VLOOKUP(D1087,'Settings'!$A$18:$B$48,2,FALSE),"Not in categories"))</f>
        <v/>
      </c>
    </row>
    <row r="1088">
      <c r="A1088" s="31" t="n"/>
      <c r="B1088" s="32" t="n"/>
      <c r="C1088" s="32" t="n"/>
      <c r="D1088" s="33" t="n"/>
      <c r="E1088" s="33" t="n"/>
      <c r="F1088" s="33" t="n"/>
      <c r="G1088" s="34" t="n"/>
      <c r="H1088" s="35">
        <f>IF(A1088="","",DATE(YEAR(A1088),MONTH(A1088),1))</f>
        <v/>
      </c>
      <c r="I1088" s="35">
        <f>IF(A1088="","",IF(G1088="",H1088,DATE(YEAR(G1088),MONTH(G1088),1)))</f>
        <v/>
      </c>
      <c r="J1088" s="36">
        <f>IF(D1088="","",IFERROR(VLOOKUP(D1088,'Settings'!$A$18:$B$48,2,FALSE),"Not in categories"))</f>
        <v/>
      </c>
    </row>
    <row r="1089">
      <c r="A1089" s="31" t="n"/>
      <c r="B1089" s="32" t="n"/>
      <c r="C1089" s="32" t="n"/>
      <c r="D1089" s="33" t="n"/>
      <c r="E1089" s="33" t="n"/>
      <c r="F1089" s="33" t="n"/>
      <c r="G1089" s="34" t="n"/>
      <c r="H1089" s="35">
        <f>IF(A1089="","",DATE(YEAR(A1089),MONTH(A1089),1))</f>
        <v/>
      </c>
      <c r="I1089" s="35">
        <f>IF(A1089="","",IF(G1089="",H1089,DATE(YEAR(G1089),MONTH(G1089),1)))</f>
        <v/>
      </c>
      <c r="J1089" s="36">
        <f>IF(D1089="","",IFERROR(VLOOKUP(D1089,'Settings'!$A$18:$B$48,2,FALSE),"Not in categories"))</f>
        <v/>
      </c>
    </row>
    <row r="1090">
      <c r="A1090" s="31" t="n"/>
      <c r="B1090" s="32" t="n"/>
      <c r="C1090" s="32" t="n"/>
      <c r="D1090" s="33" t="n"/>
      <c r="E1090" s="33" t="n"/>
      <c r="F1090" s="33" t="n"/>
      <c r="G1090" s="34" t="n"/>
      <c r="H1090" s="35">
        <f>IF(A1090="","",DATE(YEAR(A1090),MONTH(A1090),1))</f>
        <v/>
      </c>
      <c r="I1090" s="35">
        <f>IF(A1090="","",IF(G1090="",H1090,DATE(YEAR(G1090),MONTH(G1090),1)))</f>
        <v/>
      </c>
      <c r="J1090" s="36">
        <f>IF(D1090="","",IFERROR(VLOOKUP(D1090,'Settings'!$A$18:$B$48,2,FALSE),"Not in categories"))</f>
        <v/>
      </c>
    </row>
    <row r="1091">
      <c r="A1091" s="31" t="n"/>
      <c r="B1091" s="32" t="n"/>
      <c r="C1091" s="32" t="n"/>
      <c r="D1091" s="33" t="n"/>
      <c r="E1091" s="33" t="n"/>
      <c r="F1091" s="33" t="n"/>
      <c r="G1091" s="34" t="n"/>
      <c r="H1091" s="35">
        <f>IF(A1091="","",DATE(YEAR(A1091),MONTH(A1091),1))</f>
        <v/>
      </c>
      <c r="I1091" s="35">
        <f>IF(A1091="","",IF(G1091="",H1091,DATE(YEAR(G1091),MONTH(G1091),1)))</f>
        <v/>
      </c>
      <c r="J1091" s="36">
        <f>IF(D1091="","",IFERROR(VLOOKUP(D1091,'Settings'!$A$18:$B$48,2,FALSE),"Not in categories"))</f>
        <v/>
      </c>
    </row>
    <row r="1092">
      <c r="A1092" s="31" t="n"/>
      <c r="B1092" s="32" t="n"/>
      <c r="C1092" s="32" t="n"/>
      <c r="D1092" s="33" t="n"/>
      <c r="E1092" s="33" t="n"/>
      <c r="F1092" s="33" t="n"/>
      <c r="G1092" s="34" t="n"/>
      <c r="H1092" s="35">
        <f>IF(A1092="","",DATE(YEAR(A1092),MONTH(A1092),1))</f>
        <v/>
      </c>
      <c r="I1092" s="35">
        <f>IF(A1092="","",IF(G1092="",H1092,DATE(YEAR(G1092),MONTH(G1092),1)))</f>
        <v/>
      </c>
      <c r="J1092" s="36">
        <f>IF(D1092="","",IFERROR(VLOOKUP(D1092,'Settings'!$A$18:$B$48,2,FALSE),"Not in categories"))</f>
        <v/>
      </c>
    </row>
    <row r="1093">
      <c r="A1093" s="31" t="n"/>
      <c r="B1093" s="32" t="n"/>
      <c r="C1093" s="32" t="n"/>
      <c r="D1093" s="33" t="n"/>
      <c r="E1093" s="33" t="n"/>
      <c r="F1093" s="33" t="n"/>
      <c r="G1093" s="34" t="n"/>
      <c r="H1093" s="35">
        <f>IF(A1093="","",DATE(YEAR(A1093),MONTH(A1093),1))</f>
        <v/>
      </c>
      <c r="I1093" s="35">
        <f>IF(A1093="","",IF(G1093="",H1093,DATE(YEAR(G1093),MONTH(G1093),1)))</f>
        <v/>
      </c>
      <c r="J1093" s="36">
        <f>IF(D1093="","",IFERROR(VLOOKUP(D1093,'Settings'!$A$18:$B$48,2,FALSE),"Not in categories"))</f>
        <v/>
      </c>
    </row>
    <row r="1094">
      <c r="A1094" s="31" t="n"/>
      <c r="B1094" s="32" t="n"/>
      <c r="C1094" s="32" t="n"/>
      <c r="D1094" s="33" t="n"/>
      <c r="E1094" s="33" t="n"/>
      <c r="F1094" s="33" t="n"/>
      <c r="G1094" s="34" t="n"/>
      <c r="H1094" s="35">
        <f>IF(A1094="","",DATE(YEAR(A1094),MONTH(A1094),1))</f>
        <v/>
      </c>
      <c r="I1094" s="35">
        <f>IF(A1094="","",IF(G1094="",H1094,DATE(YEAR(G1094),MONTH(G1094),1)))</f>
        <v/>
      </c>
      <c r="J1094" s="36">
        <f>IF(D1094="","",IFERROR(VLOOKUP(D1094,'Settings'!$A$18:$B$48,2,FALSE),"Not in categories"))</f>
        <v/>
      </c>
    </row>
    <row r="1095">
      <c r="A1095" s="31" t="n"/>
      <c r="B1095" s="32" t="n"/>
      <c r="C1095" s="32" t="n"/>
      <c r="D1095" s="33" t="n"/>
      <c r="E1095" s="33" t="n"/>
      <c r="F1095" s="33" t="n"/>
      <c r="G1095" s="34" t="n"/>
      <c r="H1095" s="35">
        <f>IF(A1095="","",DATE(YEAR(A1095),MONTH(A1095),1))</f>
        <v/>
      </c>
      <c r="I1095" s="35">
        <f>IF(A1095="","",IF(G1095="",H1095,DATE(YEAR(G1095),MONTH(G1095),1)))</f>
        <v/>
      </c>
      <c r="J1095" s="36">
        <f>IF(D1095="","",IFERROR(VLOOKUP(D1095,'Settings'!$A$18:$B$48,2,FALSE),"Not in categories"))</f>
        <v/>
      </c>
    </row>
    <row r="1096">
      <c r="A1096" s="31" t="n"/>
      <c r="B1096" s="32" t="n"/>
      <c r="C1096" s="32" t="n"/>
      <c r="D1096" s="33" t="n"/>
      <c r="E1096" s="33" t="n"/>
      <c r="F1096" s="33" t="n"/>
      <c r="G1096" s="34" t="n"/>
      <c r="H1096" s="35">
        <f>IF(A1096="","",DATE(YEAR(A1096),MONTH(A1096),1))</f>
        <v/>
      </c>
      <c r="I1096" s="35">
        <f>IF(A1096="","",IF(G1096="",H1096,DATE(YEAR(G1096),MONTH(G1096),1)))</f>
        <v/>
      </c>
      <c r="J1096" s="36">
        <f>IF(D1096="","",IFERROR(VLOOKUP(D1096,'Settings'!$A$18:$B$48,2,FALSE),"Not in categories"))</f>
        <v/>
      </c>
    </row>
    <row r="1097">
      <c r="A1097" s="31" t="n"/>
      <c r="B1097" s="32" t="n"/>
      <c r="C1097" s="32" t="n"/>
      <c r="D1097" s="33" t="n"/>
      <c r="E1097" s="33" t="n"/>
      <c r="F1097" s="33" t="n"/>
      <c r="G1097" s="34" t="n"/>
      <c r="H1097" s="35">
        <f>IF(A1097="","",DATE(YEAR(A1097),MONTH(A1097),1))</f>
        <v/>
      </c>
      <c r="I1097" s="35">
        <f>IF(A1097="","",IF(G1097="",H1097,DATE(YEAR(G1097),MONTH(G1097),1)))</f>
        <v/>
      </c>
      <c r="J1097" s="36">
        <f>IF(D1097="","",IFERROR(VLOOKUP(D1097,'Settings'!$A$18:$B$48,2,FALSE),"Not in categories"))</f>
        <v/>
      </c>
    </row>
    <row r="1098">
      <c r="A1098" s="31" t="n"/>
      <c r="B1098" s="32" t="n"/>
      <c r="C1098" s="32" t="n"/>
      <c r="D1098" s="33" t="n"/>
      <c r="E1098" s="33" t="n"/>
      <c r="F1098" s="33" t="n"/>
      <c r="G1098" s="34" t="n"/>
      <c r="H1098" s="35">
        <f>IF(A1098="","",DATE(YEAR(A1098),MONTH(A1098),1))</f>
        <v/>
      </c>
      <c r="I1098" s="35">
        <f>IF(A1098="","",IF(G1098="",H1098,DATE(YEAR(G1098),MONTH(G1098),1)))</f>
        <v/>
      </c>
      <c r="J1098" s="36">
        <f>IF(D1098="","",IFERROR(VLOOKUP(D1098,'Settings'!$A$18:$B$48,2,FALSE),"Not in categories"))</f>
        <v/>
      </c>
    </row>
    <row r="1099">
      <c r="A1099" s="31" t="n"/>
      <c r="B1099" s="32" t="n"/>
      <c r="C1099" s="32" t="n"/>
      <c r="D1099" s="33" t="n"/>
      <c r="E1099" s="33" t="n"/>
      <c r="F1099" s="33" t="n"/>
      <c r="G1099" s="34" t="n"/>
      <c r="H1099" s="35">
        <f>IF(A1099="","",DATE(YEAR(A1099),MONTH(A1099),1))</f>
        <v/>
      </c>
      <c r="I1099" s="35">
        <f>IF(A1099="","",IF(G1099="",H1099,DATE(YEAR(G1099),MONTH(G1099),1)))</f>
        <v/>
      </c>
      <c r="J1099" s="36">
        <f>IF(D1099="","",IFERROR(VLOOKUP(D1099,'Settings'!$A$18:$B$48,2,FALSE),"Not in categories"))</f>
        <v/>
      </c>
    </row>
    <row r="1100">
      <c r="A1100" s="31" t="n"/>
      <c r="B1100" s="32" t="n"/>
      <c r="C1100" s="32" t="n"/>
      <c r="D1100" s="33" t="n"/>
      <c r="E1100" s="33" t="n"/>
      <c r="F1100" s="33" t="n"/>
      <c r="G1100" s="34" t="n"/>
      <c r="H1100" s="35">
        <f>IF(A1100="","",DATE(YEAR(A1100),MONTH(A1100),1))</f>
        <v/>
      </c>
      <c r="I1100" s="35">
        <f>IF(A1100="","",IF(G1100="",H1100,DATE(YEAR(G1100),MONTH(G1100),1)))</f>
        <v/>
      </c>
      <c r="J1100" s="36">
        <f>IF(D1100="","",IFERROR(VLOOKUP(D1100,'Settings'!$A$18:$B$48,2,FALSE),"Not in categories"))</f>
        <v/>
      </c>
    </row>
    <row r="1101">
      <c r="A1101" s="31" t="n"/>
      <c r="B1101" s="32" t="n"/>
      <c r="C1101" s="32" t="n"/>
      <c r="D1101" s="33" t="n"/>
      <c r="E1101" s="33" t="n"/>
      <c r="F1101" s="33" t="n"/>
      <c r="G1101" s="34" t="n"/>
      <c r="H1101" s="35">
        <f>IF(A1101="","",DATE(YEAR(A1101),MONTH(A1101),1))</f>
        <v/>
      </c>
      <c r="I1101" s="35">
        <f>IF(A1101="","",IF(G1101="",H1101,DATE(YEAR(G1101),MONTH(G1101),1)))</f>
        <v/>
      </c>
      <c r="J1101" s="36">
        <f>IF(D1101="","",IFERROR(VLOOKUP(D1101,'Settings'!$A$18:$B$48,2,FALSE),"Not in categories"))</f>
        <v/>
      </c>
    </row>
    <row r="1102">
      <c r="A1102" s="31" t="n"/>
      <c r="B1102" s="32" t="n"/>
      <c r="C1102" s="32" t="n"/>
      <c r="D1102" s="33" t="n"/>
      <c r="E1102" s="33" t="n"/>
      <c r="F1102" s="33" t="n"/>
      <c r="G1102" s="34" t="n"/>
      <c r="H1102" s="35">
        <f>IF(A1102="","",DATE(YEAR(A1102),MONTH(A1102),1))</f>
        <v/>
      </c>
      <c r="I1102" s="35">
        <f>IF(A1102="","",IF(G1102="",H1102,DATE(YEAR(G1102),MONTH(G1102),1)))</f>
        <v/>
      </c>
      <c r="J1102" s="36">
        <f>IF(D1102="","",IFERROR(VLOOKUP(D1102,'Settings'!$A$18:$B$48,2,FALSE),"Not in categories"))</f>
        <v/>
      </c>
    </row>
    <row r="1103">
      <c r="A1103" s="31" t="n"/>
      <c r="B1103" s="32" t="n"/>
      <c r="C1103" s="32" t="n"/>
      <c r="D1103" s="33" t="n"/>
      <c r="E1103" s="33" t="n"/>
      <c r="F1103" s="33" t="n"/>
      <c r="G1103" s="34" t="n"/>
      <c r="H1103" s="35">
        <f>IF(A1103="","",DATE(YEAR(A1103),MONTH(A1103),1))</f>
        <v/>
      </c>
      <c r="I1103" s="35">
        <f>IF(A1103="","",IF(G1103="",H1103,DATE(YEAR(G1103),MONTH(G1103),1)))</f>
        <v/>
      </c>
      <c r="J1103" s="36">
        <f>IF(D1103="","",IFERROR(VLOOKUP(D1103,'Settings'!$A$18:$B$48,2,FALSE),"Not in categories"))</f>
        <v/>
      </c>
    </row>
    <row r="1104">
      <c r="A1104" s="31" t="n"/>
      <c r="B1104" s="32" t="n"/>
      <c r="C1104" s="32" t="n"/>
      <c r="D1104" s="33" t="n"/>
      <c r="E1104" s="33" t="n"/>
      <c r="F1104" s="33" t="n"/>
      <c r="G1104" s="34" t="n"/>
      <c r="H1104" s="35">
        <f>IF(A1104="","",DATE(YEAR(A1104),MONTH(A1104),1))</f>
        <v/>
      </c>
      <c r="I1104" s="35">
        <f>IF(A1104="","",IF(G1104="",H1104,DATE(YEAR(G1104),MONTH(G1104),1)))</f>
        <v/>
      </c>
      <c r="J1104" s="36">
        <f>IF(D1104="","",IFERROR(VLOOKUP(D1104,'Settings'!$A$18:$B$48,2,FALSE),"Not in categories"))</f>
        <v/>
      </c>
    </row>
    <row r="1105">
      <c r="A1105" s="31" t="n"/>
      <c r="B1105" s="32" t="n"/>
      <c r="C1105" s="32" t="n"/>
      <c r="D1105" s="33" t="n"/>
      <c r="E1105" s="33" t="n"/>
      <c r="F1105" s="33" t="n"/>
      <c r="G1105" s="34" t="n"/>
      <c r="H1105" s="35">
        <f>IF(A1105="","",DATE(YEAR(A1105),MONTH(A1105),1))</f>
        <v/>
      </c>
      <c r="I1105" s="35">
        <f>IF(A1105="","",IF(G1105="",H1105,DATE(YEAR(G1105),MONTH(G1105),1)))</f>
        <v/>
      </c>
      <c r="J1105" s="36">
        <f>IF(D1105="","",IFERROR(VLOOKUP(D1105,'Settings'!$A$18:$B$48,2,FALSE),"Not in categories"))</f>
        <v/>
      </c>
    </row>
    <row r="1106">
      <c r="A1106" s="31" t="n"/>
      <c r="B1106" s="32" t="n"/>
      <c r="C1106" s="32" t="n"/>
      <c r="D1106" s="33" t="n"/>
      <c r="E1106" s="33" t="n"/>
      <c r="F1106" s="33" t="n"/>
      <c r="G1106" s="34" t="n"/>
      <c r="H1106" s="35">
        <f>IF(A1106="","",DATE(YEAR(A1106),MONTH(A1106),1))</f>
        <v/>
      </c>
      <c r="I1106" s="35">
        <f>IF(A1106="","",IF(G1106="",H1106,DATE(YEAR(G1106),MONTH(G1106),1)))</f>
        <v/>
      </c>
      <c r="J1106" s="36">
        <f>IF(D1106="","",IFERROR(VLOOKUP(D1106,'Settings'!$A$18:$B$48,2,FALSE),"Not in categories"))</f>
        <v/>
      </c>
    </row>
    <row r="1107">
      <c r="A1107" s="31" t="n"/>
      <c r="B1107" s="32" t="n"/>
      <c r="C1107" s="32" t="n"/>
      <c r="D1107" s="33" t="n"/>
      <c r="E1107" s="33" t="n"/>
      <c r="F1107" s="33" t="n"/>
      <c r="G1107" s="34" t="n"/>
      <c r="H1107" s="35">
        <f>IF(A1107="","",DATE(YEAR(A1107),MONTH(A1107),1))</f>
        <v/>
      </c>
      <c r="I1107" s="35">
        <f>IF(A1107="","",IF(G1107="",H1107,DATE(YEAR(G1107),MONTH(G1107),1)))</f>
        <v/>
      </c>
      <c r="J1107" s="36">
        <f>IF(D1107="","",IFERROR(VLOOKUP(D1107,'Settings'!$A$18:$B$48,2,FALSE),"Not in categories"))</f>
        <v/>
      </c>
    </row>
    <row r="1108">
      <c r="A1108" s="31" t="n"/>
      <c r="B1108" s="32" t="n"/>
      <c r="C1108" s="32" t="n"/>
      <c r="D1108" s="33" t="n"/>
      <c r="E1108" s="33" t="n"/>
      <c r="F1108" s="33" t="n"/>
      <c r="G1108" s="34" t="n"/>
      <c r="H1108" s="35">
        <f>IF(A1108="","",DATE(YEAR(A1108),MONTH(A1108),1))</f>
        <v/>
      </c>
      <c r="I1108" s="35">
        <f>IF(A1108="","",IF(G1108="",H1108,DATE(YEAR(G1108),MONTH(G1108),1)))</f>
        <v/>
      </c>
      <c r="J1108" s="36">
        <f>IF(D1108="","",IFERROR(VLOOKUP(D1108,'Settings'!$A$18:$B$48,2,FALSE),"Not in categories"))</f>
        <v/>
      </c>
    </row>
    <row r="1109">
      <c r="A1109" s="31" t="n"/>
      <c r="B1109" s="32" t="n"/>
      <c r="C1109" s="32" t="n"/>
      <c r="D1109" s="33" t="n"/>
      <c r="E1109" s="33" t="n"/>
      <c r="F1109" s="33" t="n"/>
      <c r="G1109" s="34" t="n"/>
      <c r="H1109" s="35">
        <f>IF(A1109="","",DATE(YEAR(A1109),MONTH(A1109),1))</f>
        <v/>
      </c>
      <c r="I1109" s="35">
        <f>IF(A1109="","",IF(G1109="",H1109,DATE(YEAR(G1109),MONTH(G1109),1)))</f>
        <v/>
      </c>
      <c r="J1109" s="36">
        <f>IF(D1109="","",IFERROR(VLOOKUP(D1109,'Settings'!$A$18:$B$48,2,FALSE),"Not in categories"))</f>
        <v/>
      </c>
    </row>
    <row r="1110">
      <c r="A1110" s="31" t="n"/>
      <c r="B1110" s="32" t="n"/>
      <c r="C1110" s="32" t="n"/>
      <c r="D1110" s="33" t="n"/>
      <c r="E1110" s="33" t="n"/>
      <c r="F1110" s="33" t="n"/>
      <c r="G1110" s="34" t="n"/>
      <c r="H1110" s="35">
        <f>IF(A1110="","",DATE(YEAR(A1110),MONTH(A1110),1))</f>
        <v/>
      </c>
      <c r="I1110" s="35">
        <f>IF(A1110="","",IF(G1110="",H1110,DATE(YEAR(G1110),MONTH(G1110),1)))</f>
        <v/>
      </c>
      <c r="J1110" s="36">
        <f>IF(D1110="","",IFERROR(VLOOKUP(D1110,'Settings'!$A$18:$B$48,2,FALSE),"Not in categories"))</f>
        <v/>
      </c>
    </row>
    <row r="1111">
      <c r="A1111" s="31" t="n"/>
      <c r="B1111" s="32" t="n"/>
      <c r="C1111" s="32" t="n"/>
      <c r="D1111" s="33" t="n"/>
      <c r="E1111" s="33" t="n"/>
      <c r="F1111" s="33" t="n"/>
      <c r="G1111" s="34" t="n"/>
      <c r="H1111" s="35">
        <f>IF(A1111="","",DATE(YEAR(A1111),MONTH(A1111),1))</f>
        <v/>
      </c>
      <c r="I1111" s="35">
        <f>IF(A1111="","",IF(G1111="",H1111,DATE(YEAR(G1111),MONTH(G1111),1)))</f>
        <v/>
      </c>
      <c r="J1111" s="36">
        <f>IF(D1111="","",IFERROR(VLOOKUP(D1111,'Settings'!$A$18:$B$48,2,FALSE),"Not in categories"))</f>
        <v/>
      </c>
    </row>
    <row r="1112">
      <c r="A1112" s="31" t="n"/>
      <c r="B1112" s="32" t="n"/>
      <c r="C1112" s="32" t="n"/>
      <c r="D1112" s="33" t="n"/>
      <c r="E1112" s="33" t="n"/>
      <c r="F1112" s="33" t="n"/>
      <c r="G1112" s="34" t="n"/>
      <c r="H1112" s="35">
        <f>IF(A1112="","",DATE(YEAR(A1112),MONTH(A1112),1))</f>
        <v/>
      </c>
      <c r="I1112" s="35">
        <f>IF(A1112="","",IF(G1112="",H1112,DATE(YEAR(G1112),MONTH(G1112),1)))</f>
        <v/>
      </c>
      <c r="J1112" s="36">
        <f>IF(D1112="","",IFERROR(VLOOKUP(D1112,'Settings'!$A$18:$B$48,2,FALSE),"Not in categories"))</f>
        <v/>
      </c>
    </row>
    <row r="1113">
      <c r="A1113" s="31" t="n"/>
      <c r="B1113" s="32" t="n"/>
      <c r="C1113" s="32" t="n"/>
      <c r="D1113" s="33" t="n"/>
      <c r="E1113" s="33" t="n"/>
      <c r="F1113" s="33" t="n"/>
      <c r="G1113" s="34" t="n"/>
      <c r="H1113" s="35">
        <f>IF(A1113="","",DATE(YEAR(A1113),MONTH(A1113),1))</f>
        <v/>
      </c>
      <c r="I1113" s="35">
        <f>IF(A1113="","",IF(G1113="",H1113,DATE(YEAR(G1113),MONTH(G1113),1)))</f>
        <v/>
      </c>
      <c r="J1113" s="36">
        <f>IF(D1113="","",IFERROR(VLOOKUP(D1113,'Settings'!$A$18:$B$48,2,FALSE),"Not in categories"))</f>
        <v/>
      </c>
    </row>
    <row r="1114">
      <c r="A1114" s="31" t="n"/>
      <c r="B1114" s="32" t="n"/>
      <c r="C1114" s="32" t="n"/>
      <c r="D1114" s="33" t="n"/>
      <c r="E1114" s="33" t="n"/>
      <c r="F1114" s="33" t="n"/>
      <c r="G1114" s="34" t="n"/>
      <c r="H1114" s="35">
        <f>IF(A1114="","",DATE(YEAR(A1114),MONTH(A1114),1))</f>
        <v/>
      </c>
      <c r="I1114" s="35">
        <f>IF(A1114="","",IF(G1114="",H1114,DATE(YEAR(G1114),MONTH(G1114),1)))</f>
        <v/>
      </c>
      <c r="J1114" s="36">
        <f>IF(D1114="","",IFERROR(VLOOKUP(D1114,'Settings'!$A$18:$B$48,2,FALSE),"Not in categories"))</f>
        <v/>
      </c>
    </row>
    <row r="1115">
      <c r="A1115" s="31" t="n"/>
      <c r="B1115" s="32" t="n"/>
      <c r="C1115" s="32" t="n"/>
      <c r="D1115" s="33" t="n"/>
      <c r="E1115" s="33" t="n"/>
      <c r="F1115" s="33" t="n"/>
      <c r="G1115" s="34" t="n"/>
      <c r="H1115" s="35">
        <f>IF(A1115="","",DATE(YEAR(A1115),MONTH(A1115),1))</f>
        <v/>
      </c>
      <c r="I1115" s="35">
        <f>IF(A1115="","",IF(G1115="",H1115,DATE(YEAR(G1115),MONTH(G1115),1)))</f>
        <v/>
      </c>
      <c r="J1115" s="36">
        <f>IF(D1115="","",IFERROR(VLOOKUP(D1115,'Settings'!$A$18:$B$48,2,FALSE),"Not in categories"))</f>
        <v/>
      </c>
    </row>
    <row r="1116">
      <c r="A1116" s="31" t="n"/>
      <c r="B1116" s="32" t="n"/>
      <c r="C1116" s="32" t="n"/>
      <c r="D1116" s="33" t="n"/>
      <c r="E1116" s="33" t="n"/>
      <c r="F1116" s="33" t="n"/>
      <c r="G1116" s="34" t="n"/>
      <c r="H1116" s="35">
        <f>IF(A1116="","",DATE(YEAR(A1116),MONTH(A1116),1))</f>
        <v/>
      </c>
      <c r="I1116" s="35">
        <f>IF(A1116="","",IF(G1116="",H1116,DATE(YEAR(G1116),MONTH(G1116),1)))</f>
        <v/>
      </c>
      <c r="J1116" s="36">
        <f>IF(D1116="","",IFERROR(VLOOKUP(D1116,'Settings'!$A$18:$B$48,2,FALSE),"Not in categories"))</f>
        <v/>
      </c>
    </row>
    <row r="1117">
      <c r="A1117" s="31" t="n"/>
      <c r="B1117" s="32" t="n"/>
      <c r="C1117" s="32" t="n"/>
      <c r="D1117" s="33" t="n"/>
      <c r="E1117" s="33" t="n"/>
      <c r="F1117" s="33" t="n"/>
      <c r="G1117" s="34" t="n"/>
      <c r="H1117" s="35">
        <f>IF(A1117="","",DATE(YEAR(A1117),MONTH(A1117),1))</f>
        <v/>
      </c>
      <c r="I1117" s="35">
        <f>IF(A1117="","",IF(G1117="",H1117,DATE(YEAR(G1117),MONTH(G1117),1)))</f>
        <v/>
      </c>
      <c r="J1117" s="36">
        <f>IF(D1117="","",IFERROR(VLOOKUP(D1117,'Settings'!$A$18:$B$48,2,FALSE),"Not in categories"))</f>
        <v/>
      </c>
    </row>
    <row r="1118">
      <c r="A1118" s="31" t="n"/>
      <c r="B1118" s="32" t="n"/>
      <c r="C1118" s="32" t="n"/>
      <c r="D1118" s="33" t="n"/>
      <c r="E1118" s="33" t="n"/>
      <c r="F1118" s="33" t="n"/>
      <c r="G1118" s="34" t="n"/>
      <c r="H1118" s="35">
        <f>IF(A1118="","",DATE(YEAR(A1118),MONTH(A1118),1))</f>
        <v/>
      </c>
      <c r="I1118" s="35">
        <f>IF(A1118="","",IF(G1118="",H1118,DATE(YEAR(G1118),MONTH(G1118),1)))</f>
        <v/>
      </c>
      <c r="J1118" s="36">
        <f>IF(D1118="","",IFERROR(VLOOKUP(D1118,'Settings'!$A$18:$B$48,2,FALSE),"Not in categories"))</f>
        <v/>
      </c>
    </row>
    <row r="1119">
      <c r="A1119" s="31" t="n"/>
      <c r="B1119" s="32" t="n"/>
      <c r="C1119" s="32" t="n"/>
      <c r="D1119" s="33" t="n"/>
      <c r="E1119" s="33" t="n"/>
      <c r="F1119" s="33" t="n"/>
      <c r="G1119" s="34" t="n"/>
      <c r="H1119" s="35">
        <f>IF(A1119="","",DATE(YEAR(A1119),MONTH(A1119),1))</f>
        <v/>
      </c>
      <c r="I1119" s="35">
        <f>IF(A1119="","",IF(G1119="",H1119,DATE(YEAR(G1119),MONTH(G1119),1)))</f>
        <v/>
      </c>
      <c r="J1119" s="36">
        <f>IF(D1119="","",IFERROR(VLOOKUP(D1119,'Settings'!$A$18:$B$48,2,FALSE),"Not in categories"))</f>
        <v/>
      </c>
    </row>
    <row r="1120">
      <c r="A1120" s="31" t="n"/>
      <c r="B1120" s="32" t="n"/>
      <c r="C1120" s="32" t="n"/>
      <c r="D1120" s="33" t="n"/>
      <c r="E1120" s="33" t="n"/>
      <c r="F1120" s="33" t="n"/>
      <c r="G1120" s="34" t="n"/>
      <c r="H1120" s="35">
        <f>IF(A1120="","",DATE(YEAR(A1120),MONTH(A1120),1))</f>
        <v/>
      </c>
      <c r="I1120" s="35">
        <f>IF(A1120="","",IF(G1120="",H1120,DATE(YEAR(G1120),MONTH(G1120),1)))</f>
        <v/>
      </c>
      <c r="J1120" s="36">
        <f>IF(D1120="","",IFERROR(VLOOKUP(D1120,'Settings'!$A$18:$B$48,2,FALSE),"Not in categories"))</f>
        <v/>
      </c>
    </row>
    <row r="1121">
      <c r="A1121" s="31" t="n"/>
      <c r="B1121" s="32" t="n"/>
      <c r="C1121" s="32" t="n"/>
      <c r="D1121" s="33" t="n"/>
      <c r="E1121" s="33" t="n"/>
      <c r="F1121" s="33" t="n"/>
      <c r="G1121" s="34" t="n"/>
      <c r="H1121" s="35">
        <f>IF(A1121="","",DATE(YEAR(A1121),MONTH(A1121),1))</f>
        <v/>
      </c>
      <c r="I1121" s="35">
        <f>IF(A1121="","",IF(G1121="",H1121,DATE(YEAR(G1121),MONTH(G1121),1)))</f>
        <v/>
      </c>
      <c r="J1121" s="36">
        <f>IF(D1121="","",IFERROR(VLOOKUP(D1121,'Settings'!$A$18:$B$48,2,FALSE),"Not in categories"))</f>
        <v/>
      </c>
    </row>
    <row r="1122">
      <c r="A1122" s="31" t="n"/>
      <c r="B1122" s="32" t="n"/>
      <c r="C1122" s="32" t="n"/>
      <c r="D1122" s="33" t="n"/>
      <c r="E1122" s="33" t="n"/>
      <c r="F1122" s="33" t="n"/>
      <c r="G1122" s="34" t="n"/>
      <c r="H1122" s="35">
        <f>IF(A1122="","",DATE(YEAR(A1122),MONTH(A1122),1))</f>
        <v/>
      </c>
      <c r="I1122" s="35">
        <f>IF(A1122="","",IF(G1122="",H1122,DATE(YEAR(G1122),MONTH(G1122),1)))</f>
        <v/>
      </c>
      <c r="J1122" s="36">
        <f>IF(D1122="","",IFERROR(VLOOKUP(D1122,'Settings'!$A$18:$B$48,2,FALSE),"Not in categories"))</f>
        <v/>
      </c>
    </row>
    <row r="1123">
      <c r="A1123" s="31" t="n"/>
      <c r="B1123" s="32" t="n"/>
      <c r="C1123" s="32" t="n"/>
      <c r="D1123" s="33" t="n"/>
      <c r="E1123" s="33" t="n"/>
      <c r="F1123" s="33" t="n"/>
      <c r="G1123" s="34" t="n"/>
      <c r="H1123" s="35">
        <f>IF(A1123="","",DATE(YEAR(A1123),MONTH(A1123),1))</f>
        <v/>
      </c>
      <c r="I1123" s="35">
        <f>IF(A1123="","",IF(G1123="",H1123,DATE(YEAR(G1123),MONTH(G1123),1)))</f>
        <v/>
      </c>
      <c r="J1123" s="36">
        <f>IF(D1123="","",IFERROR(VLOOKUP(D1123,'Settings'!$A$18:$B$48,2,FALSE),"Not in categories"))</f>
        <v/>
      </c>
    </row>
    <row r="1124">
      <c r="A1124" s="31" t="n"/>
      <c r="B1124" s="32" t="n"/>
      <c r="C1124" s="32" t="n"/>
      <c r="D1124" s="33" t="n"/>
      <c r="E1124" s="33" t="n"/>
      <c r="F1124" s="33" t="n"/>
      <c r="G1124" s="34" t="n"/>
      <c r="H1124" s="35">
        <f>IF(A1124="","",DATE(YEAR(A1124),MONTH(A1124),1))</f>
        <v/>
      </c>
      <c r="I1124" s="35">
        <f>IF(A1124="","",IF(G1124="",H1124,DATE(YEAR(G1124),MONTH(G1124),1)))</f>
        <v/>
      </c>
      <c r="J1124" s="36">
        <f>IF(D1124="","",IFERROR(VLOOKUP(D1124,'Settings'!$A$18:$B$48,2,FALSE),"Not in categories"))</f>
        <v/>
      </c>
    </row>
    <row r="1125">
      <c r="A1125" s="31" t="n"/>
      <c r="B1125" s="32" t="n"/>
      <c r="C1125" s="32" t="n"/>
      <c r="D1125" s="33" t="n"/>
      <c r="E1125" s="33" t="n"/>
      <c r="F1125" s="33" t="n"/>
      <c r="G1125" s="34" t="n"/>
      <c r="H1125" s="35">
        <f>IF(A1125="","",DATE(YEAR(A1125),MONTH(A1125),1))</f>
        <v/>
      </c>
      <c r="I1125" s="35">
        <f>IF(A1125="","",IF(G1125="",H1125,DATE(YEAR(G1125),MONTH(G1125),1)))</f>
        <v/>
      </c>
      <c r="J1125" s="36">
        <f>IF(D1125="","",IFERROR(VLOOKUP(D1125,'Settings'!$A$18:$B$48,2,FALSE),"Not in categories"))</f>
        <v/>
      </c>
    </row>
    <row r="1126">
      <c r="A1126" s="31" t="n"/>
      <c r="B1126" s="32" t="n"/>
      <c r="C1126" s="32" t="n"/>
      <c r="D1126" s="33" t="n"/>
      <c r="E1126" s="33" t="n"/>
      <c r="F1126" s="33" t="n"/>
      <c r="G1126" s="34" t="n"/>
      <c r="H1126" s="35">
        <f>IF(A1126="","",DATE(YEAR(A1126),MONTH(A1126),1))</f>
        <v/>
      </c>
      <c r="I1126" s="35">
        <f>IF(A1126="","",IF(G1126="",H1126,DATE(YEAR(G1126),MONTH(G1126),1)))</f>
        <v/>
      </c>
      <c r="J1126" s="36">
        <f>IF(D1126="","",IFERROR(VLOOKUP(D1126,'Settings'!$A$18:$B$48,2,FALSE),"Not in categories"))</f>
        <v/>
      </c>
    </row>
    <row r="1127">
      <c r="A1127" s="31" t="n"/>
      <c r="B1127" s="32" t="n"/>
      <c r="C1127" s="32" t="n"/>
      <c r="D1127" s="33" t="n"/>
      <c r="E1127" s="33" t="n"/>
      <c r="F1127" s="33" t="n"/>
      <c r="G1127" s="34" t="n"/>
      <c r="H1127" s="35">
        <f>IF(A1127="","",DATE(YEAR(A1127),MONTH(A1127),1))</f>
        <v/>
      </c>
      <c r="I1127" s="35">
        <f>IF(A1127="","",IF(G1127="",H1127,DATE(YEAR(G1127),MONTH(G1127),1)))</f>
        <v/>
      </c>
      <c r="J1127" s="36">
        <f>IF(D1127="","",IFERROR(VLOOKUP(D1127,'Settings'!$A$18:$B$48,2,FALSE),"Not in categories"))</f>
        <v/>
      </c>
    </row>
    <row r="1128">
      <c r="A1128" s="31" t="n"/>
      <c r="B1128" s="32" t="n"/>
      <c r="C1128" s="32" t="n"/>
      <c r="D1128" s="33" t="n"/>
      <c r="E1128" s="33" t="n"/>
      <c r="F1128" s="33" t="n"/>
      <c r="G1128" s="34" t="n"/>
      <c r="H1128" s="35">
        <f>IF(A1128="","",DATE(YEAR(A1128),MONTH(A1128),1))</f>
        <v/>
      </c>
      <c r="I1128" s="35">
        <f>IF(A1128="","",IF(G1128="",H1128,DATE(YEAR(G1128),MONTH(G1128),1)))</f>
        <v/>
      </c>
      <c r="J1128" s="36">
        <f>IF(D1128="","",IFERROR(VLOOKUP(D1128,'Settings'!$A$18:$B$48,2,FALSE),"Not in categories"))</f>
        <v/>
      </c>
    </row>
    <row r="1129">
      <c r="A1129" s="31" t="n"/>
      <c r="B1129" s="32" t="n"/>
      <c r="C1129" s="32" t="n"/>
      <c r="D1129" s="33" t="n"/>
      <c r="E1129" s="33" t="n"/>
      <c r="F1129" s="33" t="n"/>
      <c r="G1129" s="34" t="n"/>
      <c r="H1129" s="35">
        <f>IF(A1129="","",DATE(YEAR(A1129),MONTH(A1129),1))</f>
        <v/>
      </c>
      <c r="I1129" s="35">
        <f>IF(A1129="","",IF(G1129="",H1129,DATE(YEAR(G1129),MONTH(G1129),1)))</f>
        <v/>
      </c>
      <c r="J1129" s="36">
        <f>IF(D1129="","",IFERROR(VLOOKUP(D1129,'Settings'!$A$18:$B$48,2,FALSE),"Not in categories"))</f>
        <v/>
      </c>
    </row>
    <row r="1130">
      <c r="A1130" s="31" t="n"/>
      <c r="B1130" s="32" t="n"/>
      <c r="C1130" s="32" t="n"/>
      <c r="D1130" s="33" t="n"/>
      <c r="E1130" s="33" t="n"/>
      <c r="F1130" s="33" t="n"/>
      <c r="G1130" s="34" t="n"/>
      <c r="H1130" s="35">
        <f>IF(A1130="","",DATE(YEAR(A1130),MONTH(A1130),1))</f>
        <v/>
      </c>
      <c r="I1130" s="35">
        <f>IF(A1130="","",IF(G1130="",H1130,DATE(YEAR(G1130),MONTH(G1130),1)))</f>
        <v/>
      </c>
      <c r="J1130" s="36">
        <f>IF(D1130="","",IFERROR(VLOOKUP(D1130,'Settings'!$A$18:$B$48,2,FALSE),"Not in categories"))</f>
        <v/>
      </c>
    </row>
    <row r="1131">
      <c r="A1131" s="31" t="n"/>
      <c r="B1131" s="32" t="n"/>
      <c r="C1131" s="32" t="n"/>
      <c r="D1131" s="33" t="n"/>
      <c r="E1131" s="33" t="n"/>
      <c r="F1131" s="33" t="n"/>
      <c r="G1131" s="34" t="n"/>
      <c r="H1131" s="35">
        <f>IF(A1131="","",DATE(YEAR(A1131),MONTH(A1131),1))</f>
        <v/>
      </c>
      <c r="I1131" s="35">
        <f>IF(A1131="","",IF(G1131="",H1131,DATE(YEAR(G1131),MONTH(G1131),1)))</f>
        <v/>
      </c>
      <c r="J1131" s="36">
        <f>IF(D1131="","",IFERROR(VLOOKUP(D1131,'Settings'!$A$18:$B$48,2,FALSE),"Not in categories"))</f>
        <v/>
      </c>
    </row>
    <row r="1132">
      <c r="A1132" s="31" t="n"/>
      <c r="B1132" s="32" t="n"/>
      <c r="C1132" s="32" t="n"/>
      <c r="D1132" s="33" t="n"/>
      <c r="E1132" s="33" t="n"/>
      <c r="F1132" s="33" t="n"/>
      <c r="G1132" s="34" t="n"/>
      <c r="H1132" s="35">
        <f>IF(A1132="","",DATE(YEAR(A1132),MONTH(A1132),1))</f>
        <v/>
      </c>
      <c r="I1132" s="35">
        <f>IF(A1132="","",IF(G1132="",H1132,DATE(YEAR(G1132),MONTH(G1132),1)))</f>
        <v/>
      </c>
      <c r="J1132" s="36">
        <f>IF(D1132="","",IFERROR(VLOOKUP(D1132,'Settings'!$A$18:$B$48,2,FALSE),"Not in categories"))</f>
        <v/>
      </c>
    </row>
    <row r="1133">
      <c r="A1133" s="31" t="n"/>
      <c r="B1133" s="32" t="n"/>
      <c r="C1133" s="32" t="n"/>
      <c r="D1133" s="33" t="n"/>
      <c r="E1133" s="33" t="n"/>
      <c r="F1133" s="33" t="n"/>
      <c r="G1133" s="34" t="n"/>
      <c r="H1133" s="35">
        <f>IF(A1133="","",DATE(YEAR(A1133),MONTH(A1133),1))</f>
        <v/>
      </c>
      <c r="I1133" s="35">
        <f>IF(A1133="","",IF(G1133="",H1133,DATE(YEAR(G1133),MONTH(G1133),1)))</f>
        <v/>
      </c>
      <c r="J1133" s="36">
        <f>IF(D1133="","",IFERROR(VLOOKUP(D1133,'Settings'!$A$18:$B$48,2,FALSE),"Not in categories"))</f>
        <v/>
      </c>
    </row>
    <row r="1134">
      <c r="A1134" s="31" t="n"/>
      <c r="B1134" s="32" t="n"/>
      <c r="C1134" s="32" t="n"/>
      <c r="D1134" s="33" t="n"/>
      <c r="E1134" s="33" t="n"/>
      <c r="F1134" s="33" t="n"/>
      <c r="G1134" s="34" t="n"/>
      <c r="H1134" s="35">
        <f>IF(A1134="","",DATE(YEAR(A1134),MONTH(A1134),1))</f>
        <v/>
      </c>
      <c r="I1134" s="35">
        <f>IF(A1134="","",IF(G1134="",H1134,DATE(YEAR(G1134),MONTH(G1134),1)))</f>
        <v/>
      </c>
      <c r="J1134" s="36">
        <f>IF(D1134="","",IFERROR(VLOOKUP(D1134,'Settings'!$A$18:$B$48,2,FALSE),"Not in categories"))</f>
        <v/>
      </c>
    </row>
    <row r="1135">
      <c r="A1135" s="31" t="n"/>
      <c r="B1135" s="32" t="n"/>
      <c r="C1135" s="32" t="n"/>
      <c r="D1135" s="33" t="n"/>
      <c r="E1135" s="33" t="n"/>
      <c r="F1135" s="33" t="n"/>
      <c r="G1135" s="34" t="n"/>
      <c r="H1135" s="35">
        <f>IF(A1135="","",DATE(YEAR(A1135),MONTH(A1135),1))</f>
        <v/>
      </c>
      <c r="I1135" s="35">
        <f>IF(A1135="","",IF(G1135="",H1135,DATE(YEAR(G1135),MONTH(G1135),1)))</f>
        <v/>
      </c>
      <c r="J1135" s="36">
        <f>IF(D1135="","",IFERROR(VLOOKUP(D1135,'Settings'!$A$18:$B$48,2,FALSE),"Not in categories"))</f>
        <v/>
      </c>
    </row>
    <row r="1136">
      <c r="A1136" s="31" t="n"/>
      <c r="B1136" s="32" t="n"/>
      <c r="C1136" s="32" t="n"/>
      <c r="D1136" s="33" t="n"/>
      <c r="E1136" s="33" t="n"/>
      <c r="F1136" s="33" t="n"/>
      <c r="G1136" s="34" t="n"/>
      <c r="H1136" s="35">
        <f>IF(A1136="","",DATE(YEAR(A1136),MONTH(A1136),1))</f>
        <v/>
      </c>
      <c r="I1136" s="35">
        <f>IF(A1136="","",IF(G1136="",H1136,DATE(YEAR(G1136),MONTH(G1136),1)))</f>
        <v/>
      </c>
      <c r="J1136" s="36">
        <f>IF(D1136="","",IFERROR(VLOOKUP(D1136,'Settings'!$A$18:$B$48,2,FALSE),"Not in categories"))</f>
        <v/>
      </c>
    </row>
    <row r="1137">
      <c r="A1137" s="31" t="n"/>
      <c r="B1137" s="32" t="n"/>
      <c r="C1137" s="32" t="n"/>
      <c r="D1137" s="33" t="n"/>
      <c r="E1137" s="33" t="n"/>
      <c r="F1137" s="33" t="n"/>
      <c r="G1137" s="34" t="n"/>
      <c r="H1137" s="35">
        <f>IF(A1137="","",DATE(YEAR(A1137),MONTH(A1137),1))</f>
        <v/>
      </c>
      <c r="I1137" s="35">
        <f>IF(A1137="","",IF(G1137="",H1137,DATE(YEAR(G1137),MONTH(G1137),1)))</f>
        <v/>
      </c>
      <c r="J1137" s="36">
        <f>IF(D1137="","",IFERROR(VLOOKUP(D1137,'Settings'!$A$18:$B$48,2,FALSE),"Not in categories"))</f>
        <v/>
      </c>
    </row>
    <row r="1138">
      <c r="A1138" s="31" t="n"/>
      <c r="B1138" s="32" t="n"/>
      <c r="C1138" s="32" t="n"/>
      <c r="D1138" s="33" t="n"/>
      <c r="E1138" s="33" t="n"/>
      <c r="F1138" s="33" t="n"/>
      <c r="G1138" s="34" t="n"/>
      <c r="H1138" s="35">
        <f>IF(A1138="","",DATE(YEAR(A1138),MONTH(A1138),1))</f>
        <v/>
      </c>
      <c r="I1138" s="35">
        <f>IF(A1138="","",IF(G1138="",H1138,DATE(YEAR(G1138),MONTH(G1138),1)))</f>
        <v/>
      </c>
      <c r="J1138" s="36">
        <f>IF(D1138="","",IFERROR(VLOOKUP(D1138,'Settings'!$A$18:$B$48,2,FALSE),"Not in categories"))</f>
        <v/>
      </c>
    </row>
    <row r="1139">
      <c r="A1139" s="31" t="n"/>
      <c r="B1139" s="32" t="n"/>
      <c r="C1139" s="32" t="n"/>
      <c r="D1139" s="33" t="n"/>
      <c r="E1139" s="33" t="n"/>
      <c r="F1139" s="33" t="n"/>
      <c r="G1139" s="34" t="n"/>
      <c r="H1139" s="35">
        <f>IF(A1139="","",DATE(YEAR(A1139),MONTH(A1139),1))</f>
        <v/>
      </c>
      <c r="I1139" s="35">
        <f>IF(A1139="","",IF(G1139="",H1139,DATE(YEAR(G1139),MONTH(G1139),1)))</f>
        <v/>
      </c>
      <c r="J1139" s="36">
        <f>IF(D1139="","",IFERROR(VLOOKUP(D1139,'Settings'!$A$18:$B$48,2,FALSE),"Not in categories"))</f>
        <v/>
      </c>
    </row>
    <row r="1140">
      <c r="A1140" s="31" t="n"/>
      <c r="B1140" s="32" t="n"/>
      <c r="C1140" s="32" t="n"/>
      <c r="D1140" s="33" t="n"/>
      <c r="E1140" s="33" t="n"/>
      <c r="F1140" s="33" t="n"/>
      <c r="G1140" s="34" t="n"/>
      <c r="H1140" s="35">
        <f>IF(A1140="","",DATE(YEAR(A1140),MONTH(A1140),1))</f>
        <v/>
      </c>
      <c r="I1140" s="35">
        <f>IF(A1140="","",IF(G1140="",H1140,DATE(YEAR(G1140),MONTH(G1140),1)))</f>
        <v/>
      </c>
      <c r="J1140" s="36">
        <f>IF(D1140="","",IFERROR(VLOOKUP(D1140,'Settings'!$A$18:$B$48,2,FALSE),"Not in categories"))</f>
        <v/>
      </c>
    </row>
    <row r="1141">
      <c r="A1141" s="31" t="n"/>
      <c r="B1141" s="32" t="n"/>
      <c r="C1141" s="32" t="n"/>
      <c r="D1141" s="33" t="n"/>
      <c r="E1141" s="33" t="n"/>
      <c r="F1141" s="33" t="n"/>
      <c r="G1141" s="34" t="n"/>
      <c r="H1141" s="35">
        <f>IF(A1141="","",DATE(YEAR(A1141),MONTH(A1141),1))</f>
        <v/>
      </c>
      <c r="I1141" s="35">
        <f>IF(A1141="","",IF(G1141="",H1141,DATE(YEAR(G1141),MONTH(G1141),1)))</f>
        <v/>
      </c>
      <c r="J1141" s="36">
        <f>IF(D1141="","",IFERROR(VLOOKUP(D1141,'Settings'!$A$18:$B$48,2,FALSE),"Not in categories"))</f>
        <v/>
      </c>
    </row>
    <row r="1142">
      <c r="A1142" s="31" t="n"/>
      <c r="B1142" s="32" t="n"/>
      <c r="C1142" s="32" t="n"/>
      <c r="D1142" s="33" t="n"/>
      <c r="E1142" s="33" t="n"/>
      <c r="F1142" s="33" t="n"/>
      <c r="G1142" s="34" t="n"/>
      <c r="H1142" s="35">
        <f>IF(A1142="","",DATE(YEAR(A1142),MONTH(A1142),1))</f>
        <v/>
      </c>
      <c r="I1142" s="35">
        <f>IF(A1142="","",IF(G1142="",H1142,DATE(YEAR(G1142),MONTH(G1142),1)))</f>
        <v/>
      </c>
      <c r="J1142" s="36">
        <f>IF(D1142="","",IFERROR(VLOOKUP(D1142,'Settings'!$A$18:$B$48,2,FALSE),"Not in categories"))</f>
        <v/>
      </c>
    </row>
    <row r="1143">
      <c r="A1143" s="31" t="n"/>
      <c r="B1143" s="32" t="n"/>
      <c r="C1143" s="32" t="n"/>
      <c r="D1143" s="33" t="n"/>
      <c r="E1143" s="33" t="n"/>
      <c r="F1143" s="33" t="n"/>
      <c r="G1143" s="34" t="n"/>
      <c r="H1143" s="35">
        <f>IF(A1143="","",DATE(YEAR(A1143),MONTH(A1143),1))</f>
        <v/>
      </c>
      <c r="I1143" s="35">
        <f>IF(A1143="","",IF(G1143="",H1143,DATE(YEAR(G1143),MONTH(G1143),1)))</f>
        <v/>
      </c>
      <c r="J1143" s="36">
        <f>IF(D1143="","",IFERROR(VLOOKUP(D1143,'Settings'!$A$18:$B$48,2,FALSE),"Not in categories"))</f>
        <v/>
      </c>
    </row>
    <row r="1144">
      <c r="A1144" s="31" t="n"/>
      <c r="B1144" s="32" t="n"/>
      <c r="C1144" s="32" t="n"/>
      <c r="D1144" s="33" t="n"/>
      <c r="E1144" s="33" t="n"/>
      <c r="F1144" s="33" t="n"/>
      <c r="G1144" s="34" t="n"/>
      <c r="H1144" s="35">
        <f>IF(A1144="","",DATE(YEAR(A1144),MONTH(A1144),1))</f>
        <v/>
      </c>
      <c r="I1144" s="35">
        <f>IF(A1144="","",IF(G1144="",H1144,DATE(YEAR(G1144),MONTH(G1144),1)))</f>
        <v/>
      </c>
      <c r="J1144" s="36">
        <f>IF(D1144="","",IFERROR(VLOOKUP(D1144,'Settings'!$A$18:$B$48,2,FALSE),"Not in categories"))</f>
        <v/>
      </c>
    </row>
    <row r="1145">
      <c r="A1145" s="31" t="n"/>
      <c r="B1145" s="32" t="n"/>
      <c r="C1145" s="32" t="n"/>
      <c r="D1145" s="33" t="n"/>
      <c r="E1145" s="33" t="n"/>
      <c r="F1145" s="33" t="n"/>
      <c r="G1145" s="34" t="n"/>
      <c r="H1145" s="35">
        <f>IF(A1145="","",DATE(YEAR(A1145),MONTH(A1145),1))</f>
        <v/>
      </c>
      <c r="I1145" s="35">
        <f>IF(A1145="","",IF(G1145="",H1145,DATE(YEAR(G1145),MONTH(G1145),1)))</f>
        <v/>
      </c>
      <c r="J1145" s="36">
        <f>IF(D1145="","",IFERROR(VLOOKUP(D1145,'Settings'!$A$18:$B$48,2,FALSE),"Not in categories"))</f>
        <v/>
      </c>
    </row>
    <row r="1146">
      <c r="A1146" s="31" t="n"/>
      <c r="B1146" s="32" t="n"/>
      <c r="C1146" s="32" t="n"/>
      <c r="D1146" s="33" t="n"/>
      <c r="E1146" s="33" t="n"/>
      <c r="F1146" s="33" t="n"/>
      <c r="G1146" s="34" t="n"/>
      <c r="H1146" s="35">
        <f>IF(A1146="","",DATE(YEAR(A1146),MONTH(A1146),1))</f>
        <v/>
      </c>
      <c r="I1146" s="35">
        <f>IF(A1146="","",IF(G1146="",H1146,DATE(YEAR(G1146),MONTH(G1146),1)))</f>
        <v/>
      </c>
      <c r="J1146" s="36">
        <f>IF(D1146="","",IFERROR(VLOOKUP(D1146,'Settings'!$A$18:$B$48,2,FALSE),"Not in categories"))</f>
        <v/>
      </c>
    </row>
    <row r="1147">
      <c r="A1147" s="31" t="n"/>
      <c r="B1147" s="32" t="n"/>
      <c r="C1147" s="32" t="n"/>
      <c r="D1147" s="33" t="n"/>
      <c r="E1147" s="33" t="n"/>
      <c r="F1147" s="33" t="n"/>
      <c r="G1147" s="34" t="n"/>
      <c r="H1147" s="35">
        <f>IF(A1147="","",DATE(YEAR(A1147),MONTH(A1147),1))</f>
        <v/>
      </c>
      <c r="I1147" s="35">
        <f>IF(A1147="","",IF(G1147="",H1147,DATE(YEAR(G1147),MONTH(G1147),1)))</f>
        <v/>
      </c>
      <c r="J1147" s="36">
        <f>IF(D1147="","",IFERROR(VLOOKUP(D1147,'Settings'!$A$18:$B$48,2,FALSE),"Not in categories"))</f>
        <v/>
      </c>
    </row>
    <row r="1148">
      <c r="A1148" s="31" t="n"/>
      <c r="B1148" s="32" t="n"/>
      <c r="C1148" s="32" t="n"/>
      <c r="D1148" s="33" t="n"/>
      <c r="E1148" s="33" t="n"/>
      <c r="F1148" s="33" t="n"/>
      <c r="G1148" s="34" t="n"/>
      <c r="H1148" s="35">
        <f>IF(A1148="","",DATE(YEAR(A1148),MONTH(A1148),1))</f>
        <v/>
      </c>
      <c r="I1148" s="35">
        <f>IF(A1148="","",IF(G1148="",H1148,DATE(YEAR(G1148),MONTH(G1148),1)))</f>
        <v/>
      </c>
      <c r="J1148" s="36">
        <f>IF(D1148="","",IFERROR(VLOOKUP(D1148,'Settings'!$A$18:$B$48,2,FALSE),"Not in categories"))</f>
        <v/>
      </c>
    </row>
    <row r="1149">
      <c r="A1149" s="31" t="n"/>
      <c r="B1149" s="32" t="n"/>
      <c r="C1149" s="32" t="n"/>
      <c r="D1149" s="33" t="n"/>
      <c r="E1149" s="33" t="n"/>
      <c r="F1149" s="33" t="n"/>
      <c r="G1149" s="34" t="n"/>
      <c r="H1149" s="35">
        <f>IF(A1149="","",DATE(YEAR(A1149),MONTH(A1149),1))</f>
        <v/>
      </c>
      <c r="I1149" s="35">
        <f>IF(A1149="","",IF(G1149="",H1149,DATE(YEAR(G1149),MONTH(G1149),1)))</f>
        <v/>
      </c>
      <c r="J1149" s="36">
        <f>IF(D1149="","",IFERROR(VLOOKUP(D1149,'Settings'!$A$18:$B$48,2,FALSE),"Not in categories"))</f>
        <v/>
      </c>
    </row>
    <row r="1150">
      <c r="A1150" s="31" t="n"/>
      <c r="B1150" s="32" t="n"/>
      <c r="C1150" s="32" t="n"/>
      <c r="D1150" s="33" t="n"/>
      <c r="E1150" s="33" t="n"/>
      <c r="F1150" s="33" t="n"/>
      <c r="G1150" s="34" t="n"/>
      <c r="H1150" s="35">
        <f>IF(A1150="","",DATE(YEAR(A1150),MONTH(A1150),1))</f>
        <v/>
      </c>
      <c r="I1150" s="35">
        <f>IF(A1150="","",IF(G1150="",H1150,DATE(YEAR(G1150),MONTH(G1150),1)))</f>
        <v/>
      </c>
      <c r="J1150" s="36">
        <f>IF(D1150="","",IFERROR(VLOOKUP(D1150,'Settings'!$A$18:$B$48,2,FALSE),"Not in categories"))</f>
        <v/>
      </c>
    </row>
    <row r="1151">
      <c r="A1151" s="31" t="n"/>
      <c r="B1151" s="32" t="n"/>
      <c r="C1151" s="32" t="n"/>
      <c r="D1151" s="33" t="n"/>
      <c r="E1151" s="33" t="n"/>
      <c r="F1151" s="33" t="n"/>
      <c r="G1151" s="34" t="n"/>
      <c r="H1151" s="35">
        <f>IF(A1151="","",DATE(YEAR(A1151),MONTH(A1151),1))</f>
        <v/>
      </c>
      <c r="I1151" s="35">
        <f>IF(A1151="","",IF(G1151="",H1151,DATE(YEAR(G1151),MONTH(G1151),1)))</f>
        <v/>
      </c>
      <c r="J1151" s="36">
        <f>IF(D1151="","",IFERROR(VLOOKUP(D1151,'Settings'!$A$18:$B$48,2,FALSE),"Not in categories"))</f>
        <v/>
      </c>
    </row>
    <row r="1152">
      <c r="A1152" s="31" t="n"/>
      <c r="B1152" s="32" t="n"/>
      <c r="C1152" s="32" t="n"/>
      <c r="D1152" s="33" t="n"/>
      <c r="E1152" s="33" t="n"/>
      <c r="F1152" s="33" t="n"/>
      <c r="G1152" s="34" t="n"/>
      <c r="H1152" s="35">
        <f>IF(A1152="","",DATE(YEAR(A1152),MONTH(A1152),1))</f>
        <v/>
      </c>
      <c r="I1152" s="35">
        <f>IF(A1152="","",IF(G1152="",H1152,DATE(YEAR(G1152),MONTH(G1152),1)))</f>
        <v/>
      </c>
      <c r="J1152" s="36">
        <f>IF(D1152="","",IFERROR(VLOOKUP(D1152,'Settings'!$A$18:$B$48,2,FALSE),"Not in categories"))</f>
        <v/>
      </c>
    </row>
    <row r="1153">
      <c r="A1153" s="31" t="n"/>
      <c r="B1153" s="32" t="n"/>
      <c r="C1153" s="32" t="n"/>
      <c r="D1153" s="33" t="n"/>
      <c r="E1153" s="33" t="n"/>
      <c r="F1153" s="33" t="n"/>
      <c r="G1153" s="34" t="n"/>
      <c r="H1153" s="35">
        <f>IF(A1153="","",DATE(YEAR(A1153),MONTH(A1153),1))</f>
        <v/>
      </c>
      <c r="I1153" s="35">
        <f>IF(A1153="","",IF(G1153="",H1153,DATE(YEAR(G1153),MONTH(G1153),1)))</f>
        <v/>
      </c>
      <c r="J1153" s="36">
        <f>IF(D1153="","",IFERROR(VLOOKUP(D1153,'Settings'!$A$18:$B$48,2,FALSE),"Not in categories"))</f>
        <v/>
      </c>
    </row>
    <row r="1154">
      <c r="A1154" s="31" t="n"/>
      <c r="B1154" s="32" t="n"/>
      <c r="C1154" s="32" t="n"/>
      <c r="D1154" s="33" t="n"/>
      <c r="E1154" s="33" t="n"/>
      <c r="F1154" s="33" t="n"/>
      <c r="G1154" s="34" t="n"/>
      <c r="H1154" s="35">
        <f>IF(A1154="","",DATE(YEAR(A1154),MONTH(A1154),1))</f>
        <v/>
      </c>
      <c r="I1154" s="35">
        <f>IF(A1154="","",IF(G1154="",H1154,DATE(YEAR(G1154),MONTH(G1154),1)))</f>
        <v/>
      </c>
      <c r="J1154" s="36">
        <f>IF(D1154="","",IFERROR(VLOOKUP(D1154,'Settings'!$A$18:$B$48,2,FALSE),"Not in categories"))</f>
        <v/>
      </c>
    </row>
    <row r="1155">
      <c r="A1155" s="31" t="n"/>
      <c r="B1155" s="32" t="n"/>
      <c r="C1155" s="32" t="n"/>
      <c r="D1155" s="33" t="n"/>
      <c r="E1155" s="33" t="n"/>
      <c r="F1155" s="33" t="n"/>
      <c r="G1155" s="34" t="n"/>
      <c r="H1155" s="35">
        <f>IF(A1155="","",DATE(YEAR(A1155),MONTH(A1155),1))</f>
        <v/>
      </c>
      <c r="I1155" s="35">
        <f>IF(A1155="","",IF(G1155="",H1155,DATE(YEAR(G1155),MONTH(G1155),1)))</f>
        <v/>
      </c>
      <c r="J1155" s="36">
        <f>IF(D1155="","",IFERROR(VLOOKUP(D1155,'Settings'!$A$18:$B$48,2,FALSE),"Not in categories"))</f>
        <v/>
      </c>
    </row>
    <row r="1156">
      <c r="A1156" s="31" t="n"/>
      <c r="B1156" s="32" t="n"/>
      <c r="C1156" s="32" t="n"/>
      <c r="D1156" s="33" t="n"/>
      <c r="E1156" s="33" t="n"/>
      <c r="F1156" s="33" t="n"/>
      <c r="G1156" s="34" t="n"/>
      <c r="H1156" s="35">
        <f>IF(A1156="","",DATE(YEAR(A1156),MONTH(A1156),1))</f>
        <v/>
      </c>
      <c r="I1156" s="35">
        <f>IF(A1156="","",IF(G1156="",H1156,DATE(YEAR(G1156),MONTH(G1156),1)))</f>
        <v/>
      </c>
      <c r="J1156" s="36">
        <f>IF(D1156="","",IFERROR(VLOOKUP(D1156,'Settings'!$A$18:$B$48,2,FALSE),"Not in categories"))</f>
        <v/>
      </c>
    </row>
    <row r="1157">
      <c r="A1157" s="31" t="n"/>
      <c r="B1157" s="32" t="n"/>
      <c r="C1157" s="32" t="n"/>
      <c r="D1157" s="33" t="n"/>
      <c r="E1157" s="33" t="n"/>
      <c r="F1157" s="33" t="n"/>
      <c r="G1157" s="34" t="n"/>
      <c r="H1157" s="35">
        <f>IF(A1157="","",DATE(YEAR(A1157),MONTH(A1157),1))</f>
        <v/>
      </c>
      <c r="I1157" s="35">
        <f>IF(A1157="","",IF(G1157="",H1157,DATE(YEAR(G1157),MONTH(G1157),1)))</f>
        <v/>
      </c>
      <c r="J1157" s="36">
        <f>IF(D1157="","",IFERROR(VLOOKUP(D1157,'Settings'!$A$18:$B$48,2,FALSE),"Not in categories"))</f>
        <v/>
      </c>
    </row>
    <row r="1158">
      <c r="A1158" s="31" t="n"/>
      <c r="B1158" s="32" t="n"/>
      <c r="C1158" s="32" t="n"/>
      <c r="D1158" s="33" t="n"/>
      <c r="E1158" s="33" t="n"/>
      <c r="F1158" s="33" t="n"/>
      <c r="G1158" s="34" t="n"/>
      <c r="H1158" s="35">
        <f>IF(A1158="","",DATE(YEAR(A1158),MONTH(A1158),1))</f>
        <v/>
      </c>
      <c r="I1158" s="35">
        <f>IF(A1158="","",IF(G1158="",H1158,DATE(YEAR(G1158),MONTH(G1158),1)))</f>
        <v/>
      </c>
      <c r="J1158" s="36">
        <f>IF(D1158="","",IFERROR(VLOOKUP(D1158,'Settings'!$A$18:$B$48,2,FALSE),"Not in categories"))</f>
        <v/>
      </c>
    </row>
    <row r="1159">
      <c r="A1159" s="31" t="n"/>
      <c r="B1159" s="32" t="n"/>
      <c r="C1159" s="32" t="n"/>
      <c r="D1159" s="33" t="n"/>
      <c r="E1159" s="33" t="n"/>
      <c r="F1159" s="33" t="n"/>
      <c r="G1159" s="34" t="n"/>
      <c r="H1159" s="35">
        <f>IF(A1159="","",DATE(YEAR(A1159),MONTH(A1159),1))</f>
        <v/>
      </c>
      <c r="I1159" s="35">
        <f>IF(A1159="","",IF(G1159="",H1159,DATE(YEAR(G1159),MONTH(G1159),1)))</f>
        <v/>
      </c>
      <c r="J1159" s="36">
        <f>IF(D1159="","",IFERROR(VLOOKUP(D1159,'Settings'!$A$18:$B$48,2,FALSE),"Not in categories"))</f>
        <v/>
      </c>
    </row>
    <row r="1160">
      <c r="A1160" s="31" t="n"/>
      <c r="B1160" s="32" t="n"/>
      <c r="C1160" s="32" t="n"/>
      <c r="D1160" s="33" t="n"/>
      <c r="E1160" s="33" t="n"/>
      <c r="F1160" s="33" t="n"/>
      <c r="G1160" s="34" t="n"/>
      <c r="H1160" s="35">
        <f>IF(A1160="","",DATE(YEAR(A1160),MONTH(A1160),1))</f>
        <v/>
      </c>
      <c r="I1160" s="35">
        <f>IF(A1160="","",IF(G1160="",H1160,DATE(YEAR(G1160),MONTH(G1160),1)))</f>
        <v/>
      </c>
      <c r="J1160" s="36">
        <f>IF(D1160="","",IFERROR(VLOOKUP(D1160,'Settings'!$A$18:$B$48,2,FALSE),"Not in categories"))</f>
        <v/>
      </c>
    </row>
    <row r="1161">
      <c r="A1161" s="31" t="n"/>
      <c r="B1161" s="32" t="n"/>
      <c r="C1161" s="32" t="n"/>
      <c r="D1161" s="33" t="n"/>
      <c r="E1161" s="33" t="n"/>
      <c r="F1161" s="33" t="n"/>
      <c r="G1161" s="34" t="n"/>
      <c r="H1161" s="35">
        <f>IF(A1161="","",DATE(YEAR(A1161),MONTH(A1161),1))</f>
        <v/>
      </c>
      <c r="I1161" s="35">
        <f>IF(A1161="","",IF(G1161="",H1161,DATE(YEAR(G1161),MONTH(G1161),1)))</f>
        <v/>
      </c>
      <c r="J1161" s="36">
        <f>IF(D1161="","",IFERROR(VLOOKUP(D1161,'Settings'!$A$18:$B$48,2,FALSE),"Not in categories"))</f>
        <v/>
      </c>
    </row>
    <row r="1162">
      <c r="A1162" s="31" t="n"/>
      <c r="B1162" s="32" t="n"/>
      <c r="C1162" s="32" t="n"/>
      <c r="D1162" s="33" t="n"/>
      <c r="E1162" s="33" t="n"/>
      <c r="F1162" s="33" t="n"/>
      <c r="G1162" s="34" t="n"/>
      <c r="H1162" s="35">
        <f>IF(A1162="","",DATE(YEAR(A1162),MONTH(A1162),1))</f>
        <v/>
      </c>
      <c r="I1162" s="35">
        <f>IF(A1162="","",IF(G1162="",H1162,DATE(YEAR(G1162),MONTH(G1162),1)))</f>
        <v/>
      </c>
      <c r="J1162" s="36">
        <f>IF(D1162="","",IFERROR(VLOOKUP(D1162,'Settings'!$A$18:$B$48,2,FALSE),"Not in categories"))</f>
        <v/>
      </c>
    </row>
    <row r="1163">
      <c r="A1163" s="31" t="n"/>
      <c r="B1163" s="32" t="n"/>
      <c r="C1163" s="32" t="n"/>
      <c r="D1163" s="33" t="n"/>
      <c r="E1163" s="33" t="n"/>
      <c r="F1163" s="33" t="n"/>
      <c r="G1163" s="34" t="n"/>
      <c r="H1163" s="35">
        <f>IF(A1163="","",DATE(YEAR(A1163),MONTH(A1163),1))</f>
        <v/>
      </c>
      <c r="I1163" s="35">
        <f>IF(A1163="","",IF(G1163="",H1163,DATE(YEAR(G1163),MONTH(G1163),1)))</f>
        <v/>
      </c>
      <c r="J1163" s="36">
        <f>IF(D1163="","",IFERROR(VLOOKUP(D1163,'Settings'!$A$18:$B$48,2,FALSE),"Not in categories"))</f>
        <v/>
      </c>
    </row>
    <row r="1164">
      <c r="A1164" s="31" t="n"/>
      <c r="B1164" s="32" t="n"/>
      <c r="C1164" s="32" t="n"/>
      <c r="D1164" s="33" t="n"/>
      <c r="E1164" s="33" t="n"/>
      <c r="F1164" s="33" t="n"/>
      <c r="G1164" s="34" t="n"/>
      <c r="H1164" s="35">
        <f>IF(A1164="","",DATE(YEAR(A1164),MONTH(A1164),1))</f>
        <v/>
      </c>
      <c r="I1164" s="35">
        <f>IF(A1164="","",IF(G1164="",H1164,DATE(YEAR(G1164),MONTH(G1164),1)))</f>
        <v/>
      </c>
      <c r="J1164" s="36">
        <f>IF(D1164="","",IFERROR(VLOOKUP(D1164,'Settings'!$A$18:$B$48,2,FALSE),"Not in categories"))</f>
        <v/>
      </c>
    </row>
    <row r="1165">
      <c r="A1165" s="31" t="n"/>
      <c r="B1165" s="32" t="n"/>
      <c r="C1165" s="32" t="n"/>
      <c r="D1165" s="33" t="n"/>
      <c r="E1165" s="33" t="n"/>
      <c r="F1165" s="33" t="n"/>
      <c r="G1165" s="34" t="n"/>
      <c r="H1165" s="35">
        <f>IF(A1165="","",DATE(YEAR(A1165),MONTH(A1165),1))</f>
        <v/>
      </c>
      <c r="I1165" s="35">
        <f>IF(A1165="","",IF(G1165="",H1165,DATE(YEAR(G1165),MONTH(G1165),1)))</f>
        <v/>
      </c>
      <c r="J1165" s="36">
        <f>IF(D1165="","",IFERROR(VLOOKUP(D1165,'Settings'!$A$18:$B$48,2,FALSE),"Not in categories"))</f>
        <v/>
      </c>
    </row>
    <row r="1166">
      <c r="A1166" s="31" t="n"/>
      <c r="B1166" s="32" t="n"/>
      <c r="C1166" s="32" t="n"/>
      <c r="D1166" s="33" t="n"/>
      <c r="E1166" s="33" t="n"/>
      <c r="F1166" s="33" t="n"/>
      <c r="G1166" s="34" t="n"/>
      <c r="H1166" s="35">
        <f>IF(A1166="","",DATE(YEAR(A1166),MONTH(A1166),1))</f>
        <v/>
      </c>
      <c r="I1166" s="35">
        <f>IF(A1166="","",IF(G1166="",H1166,DATE(YEAR(G1166),MONTH(G1166),1)))</f>
        <v/>
      </c>
      <c r="J1166" s="36">
        <f>IF(D1166="","",IFERROR(VLOOKUP(D1166,'Settings'!$A$18:$B$48,2,FALSE),"Not in categories"))</f>
        <v/>
      </c>
    </row>
    <row r="1167">
      <c r="A1167" s="31" t="n"/>
      <c r="B1167" s="32" t="n"/>
      <c r="C1167" s="32" t="n"/>
      <c r="D1167" s="33" t="n"/>
      <c r="E1167" s="33" t="n"/>
      <c r="F1167" s="33" t="n"/>
      <c r="G1167" s="34" t="n"/>
      <c r="H1167" s="35">
        <f>IF(A1167="","",DATE(YEAR(A1167),MONTH(A1167),1))</f>
        <v/>
      </c>
      <c r="I1167" s="35">
        <f>IF(A1167="","",IF(G1167="",H1167,DATE(YEAR(G1167),MONTH(G1167),1)))</f>
        <v/>
      </c>
      <c r="J1167" s="36">
        <f>IF(D1167="","",IFERROR(VLOOKUP(D1167,'Settings'!$A$18:$B$48,2,FALSE),"Not in categories"))</f>
        <v/>
      </c>
    </row>
    <row r="1168">
      <c r="A1168" s="31" t="n"/>
      <c r="B1168" s="32" t="n"/>
      <c r="C1168" s="32" t="n"/>
      <c r="D1168" s="33" t="n"/>
      <c r="E1168" s="33" t="n"/>
      <c r="F1168" s="33" t="n"/>
      <c r="G1168" s="34" t="n"/>
      <c r="H1168" s="35">
        <f>IF(A1168="","",DATE(YEAR(A1168),MONTH(A1168),1))</f>
        <v/>
      </c>
      <c r="I1168" s="35">
        <f>IF(A1168="","",IF(G1168="",H1168,DATE(YEAR(G1168),MONTH(G1168),1)))</f>
        <v/>
      </c>
      <c r="J1168" s="36">
        <f>IF(D1168="","",IFERROR(VLOOKUP(D1168,'Settings'!$A$18:$B$48,2,FALSE),"Not in categories"))</f>
        <v/>
      </c>
    </row>
    <row r="1169">
      <c r="A1169" s="31" t="n"/>
      <c r="B1169" s="32" t="n"/>
      <c r="C1169" s="32" t="n"/>
      <c r="D1169" s="33" t="n"/>
      <c r="E1169" s="33" t="n"/>
      <c r="F1169" s="33" t="n"/>
      <c r="G1169" s="34" t="n"/>
      <c r="H1169" s="35">
        <f>IF(A1169="","",DATE(YEAR(A1169),MONTH(A1169),1))</f>
        <v/>
      </c>
      <c r="I1169" s="35">
        <f>IF(A1169="","",IF(G1169="",H1169,DATE(YEAR(G1169),MONTH(G1169),1)))</f>
        <v/>
      </c>
      <c r="J1169" s="36">
        <f>IF(D1169="","",IFERROR(VLOOKUP(D1169,'Settings'!$A$18:$B$48,2,FALSE),"Not in categories"))</f>
        <v/>
      </c>
    </row>
    <row r="1170">
      <c r="A1170" s="31" t="n"/>
      <c r="B1170" s="32" t="n"/>
      <c r="C1170" s="32" t="n"/>
      <c r="D1170" s="33" t="n"/>
      <c r="E1170" s="33" t="n"/>
      <c r="F1170" s="33" t="n"/>
      <c r="G1170" s="34" t="n"/>
      <c r="H1170" s="35">
        <f>IF(A1170="","",DATE(YEAR(A1170),MONTH(A1170),1))</f>
        <v/>
      </c>
      <c r="I1170" s="35">
        <f>IF(A1170="","",IF(G1170="",H1170,DATE(YEAR(G1170),MONTH(G1170),1)))</f>
        <v/>
      </c>
      <c r="J1170" s="36">
        <f>IF(D1170="","",IFERROR(VLOOKUP(D1170,'Settings'!$A$18:$B$48,2,FALSE),"Not in categories"))</f>
        <v/>
      </c>
    </row>
    <row r="1171">
      <c r="A1171" s="31" t="n"/>
      <c r="B1171" s="32" t="n"/>
      <c r="C1171" s="32" t="n"/>
      <c r="D1171" s="33" t="n"/>
      <c r="E1171" s="33" t="n"/>
      <c r="F1171" s="33" t="n"/>
      <c r="G1171" s="34" t="n"/>
      <c r="H1171" s="35">
        <f>IF(A1171="","",DATE(YEAR(A1171),MONTH(A1171),1))</f>
        <v/>
      </c>
      <c r="I1171" s="35">
        <f>IF(A1171="","",IF(G1171="",H1171,DATE(YEAR(G1171),MONTH(G1171),1)))</f>
        <v/>
      </c>
      <c r="J1171" s="36">
        <f>IF(D1171="","",IFERROR(VLOOKUP(D1171,'Settings'!$A$18:$B$48,2,FALSE),"Not in categories"))</f>
        <v/>
      </c>
    </row>
    <row r="1172">
      <c r="A1172" s="31" t="n"/>
      <c r="B1172" s="32" t="n"/>
      <c r="C1172" s="32" t="n"/>
      <c r="D1172" s="33" t="n"/>
      <c r="E1172" s="33" t="n"/>
      <c r="F1172" s="33" t="n"/>
      <c r="G1172" s="34" t="n"/>
      <c r="H1172" s="35">
        <f>IF(A1172="","",DATE(YEAR(A1172),MONTH(A1172),1))</f>
        <v/>
      </c>
      <c r="I1172" s="35">
        <f>IF(A1172="","",IF(G1172="",H1172,DATE(YEAR(G1172),MONTH(G1172),1)))</f>
        <v/>
      </c>
      <c r="J1172" s="36">
        <f>IF(D1172="","",IFERROR(VLOOKUP(D1172,'Settings'!$A$18:$B$48,2,FALSE),"Not in categories"))</f>
        <v/>
      </c>
    </row>
    <row r="1173">
      <c r="A1173" s="31" t="n"/>
      <c r="B1173" s="32" t="n"/>
      <c r="C1173" s="32" t="n"/>
      <c r="D1173" s="33" t="n"/>
      <c r="E1173" s="33" t="n"/>
      <c r="F1173" s="33" t="n"/>
      <c r="G1173" s="34" t="n"/>
      <c r="H1173" s="35">
        <f>IF(A1173="","",DATE(YEAR(A1173),MONTH(A1173),1))</f>
        <v/>
      </c>
      <c r="I1173" s="35">
        <f>IF(A1173="","",IF(G1173="",H1173,DATE(YEAR(G1173),MONTH(G1173),1)))</f>
        <v/>
      </c>
      <c r="J1173" s="36">
        <f>IF(D1173="","",IFERROR(VLOOKUP(D1173,'Settings'!$A$18:$B$48,2,FALSE),"Not in categories"))</f>
        <v/>
      </c>
    </row>
    <row r="1174">
      <c r="A1174" s="31" t="n"/>
      <c r="B1174" s="32" t="n"/>
      <c r="C1174" s="32" t="n"/>
      <c r="D1174" s="33" t="n"/>
      <c r="E1174" s="33" t="n"/>
      <c r="F1174" s="33" t="n"/>
      <c r="G1174" s="34" t="n"/>
      <c r="H1174" s="35">
        <f>IF(A1174="","",DATE(YEAR(A1174),MONTH(A1174),1))</f>
        <v/>
      </c>
      <c r="I1174" s="35">
        <f>IF(A1174="","",IF(G1174="",H1174,DATE(YEAR(G1174),MONTH(G1174),1)))</f>
        <v/>
      </c>
      <c r="J1174" s="36">
        <f>IF(D1174="","",IFERROR(VLOOKUP(D1174,'Settings'!$A$18:$B$48,2,FALSE),"Not in categories"))</f>
        <v/>
      </c>
    </row>
    <row r="1175">
      <c r="A1175" s="31" t="n"/>
      <c r="B1175" s="32" t="n"/>
      <c r="C1175" s="32" t="n"/>
      <c r="D1175" s="33" t="n"/>
      <c r="E1175" s="33" t="n"/>
      <c r="F1175" s="33" t="n"/>
      <c r="G1175" s="34" t="n"/>
      <c r="H1175" s="35">
        <f>IF(A1175="","",DATE(YEAR(A1175),MONTH(A1175),1))</f>
        <v/>
      </c>
      <c r="I1175" s="35">
        <f>IF(A1175="","",IF(G1175="",H1175,DATE(YEAR(G1175),MONTH(G1175),1)))</f>
        <v/>
      </c>
      <c r="J1175" s="36">
        <f>IF(D1175="","",IFERROR(VLOOKUP(D1175,'Settings'!$A$18:$B$48,2,FALSE),"Not in categories"))</f>
        <v/>
      </c>
    </row>
    <row r="1176">
      <c r="A1176" s="31" t="n"/>
      <c r="B1176" s="32" t="n"/>
      <c r="C1176" s="32" t="n"/>
      <c r="D1176" s="33" t="n"/>
      <c r="E1176" s="33" t="n"/>
      <c r="F1176" s="33" t="n"/>
      <c r="G1176" s="34" t="n"/>
      <c r="H1176" s="35">
        <f>IF(A1176="","",DATE(YEAR(A1176),MONTH(A1176),1))</f>
        <v/>
      </c>
      <c r="I1176" s="35">
        <f>IF(A1176="","",IF(G1176="",H1176,DATE(YEAR(G1176),MONTH(G1176),1)))</f>
        <v/>
      </c>
      <c r="J1176" s="36">
        <f>IF(D1176="","",IFERROR(VLOOKUP(D1176,'Settings'!$A$18:$B$48,2,FALSE),"Not in categories"))</f>
        <v/>
      </c>
    </row>
    <row r="1177">
      <c r="A1177" s="31" t="n"/>
      <c r="B1177" s="32" t="n"/>
      <c r="C1177" s="32" t="n"/>
      <c r="D1177" s="33" t="n"/>
      <c r="E1177" s="33" t="n"/>
      <c r="F1177" s="33" t="n"/>
      <c r="G1177" s="34" t="n"/>
      <c r="H1177" s="35">
        <f>IF(A1177="","",DATE(YEAR(A1177),MONTH(A1177),1))</f>
        <v/>
      </c>
      <c r="I1177" s="35">
        <f>IF(A1177="","",IF(G1177="",H1177,DATE(YEAR(G1177),MONTH(G1177),1)))</f>
        <v/>
      </c>
      <c r="J1177" s="36">
        <f>IF(D1177="","",IFERROR(VLOOKUP(D1177,'Settings'!$A$18:$B$48,2,FALSE),"Not in categories"))</f>
        <v/>
      </c>
    </row>
    <row r="1178">
      <c r="A1178" s="31" t="n"/>
      <c r="B1178" s="32" t="n"/>
      <c r="C1178" s="32" t="n"/>
      <c r="D1178" s="33" t="n"/>
      <c r="E1178" s="33" t="n"/>
      <c r="F1178" s="33" t="n"/>
      <c r="G1178" s="34" t="n"/>
      <c r="H1178" s="35">
        <f>IF(A1178="","",DATE(YEAR(A1178),MONTH(A1178),1))</f>
        <v/>
      </c>
      <c r="I1178" s="35">
        <f>IF(A1178="","",IF(G1178="",H1178,DATE(YEAR(G1178),MONTH(G1178),1)))</f>
        <v/>
      </c>
      <c r="J1178" s="36">
        <f>IF(D1178="","",IFERROR(VLOOKUP(D1178,'Settings'!$A$18:$B$48,2,FALSE),"Not in categories"))</f>
        <v/>
      </c>
    </row>
    <row r="1179">
      <c r="A1179" s="31" t="n"/>
      <c r="B1179" s="32" t="n"/>
      <c r="C1179" s="32" t="n"/>
      <c r="D1179" s="33" t="n"/>
      <c r="E1179" s="33" t="n"/>
      <c r="F1179" s="33" t="n"/>
      <c r="G1179" s="34" t="n"/>
      <c r="H1179" s="35">
        <f>IF(A1179="","",DATE(YEAR(A1179),MONTH(A1179),1))</f>
        <v/>
      </c>
      <c r="I1179" s="35">
        <f>IF(A1179="","",IF(G1179="",H1179,DATE(YEAR(G1179),MONTH(G1179),1)))</f>
        <v/>
      </c>
      <c r="J1179" s="36">
        <f>IF(D1179="","",IFERROR(VLOOKUP(D1179,'Settings'!$A$18:$B$48,2,FALSE),"Not in categories"))</f>
        <v/>
      </c>
    </row>
    <row r="1180">
      <c r="A1180" s="31" t="n"/>
      <c r="B1180" s="32" t="n"/>
      <c r="C1180" s="32" t="n"/>
      <c r="D1180" s="33" t="n"/>
      <c r="E1180" s="33" t="n"/>
      <c r="F1180" s="33" t="n"/>
      <c r="G1180" s="34" t="n"/>
      <c r="H1180" s="35">
        <f>IF(A1180="","",DATE(YEAR(A1180),MONTH(A1180),1))</f>
        <v/>
      </c>
      <c r="I1180" s="35">
        <f>IF(A1180="","",IF(G1180="",H1180,DATE(YEAR(G1180),MONTH(G1180),1)))</f>
        <v/>
      </c>
      <c r="J1180" s="36">
        <f>IF(D1180="","",IFERROR(VLOOKUP(D1180,'Settings'!$A$18:$B$48,2,FALSE),"Not in categories"))</f>
        <v/>
      </c>
    </row>
    <row r="1181">
      <c r="A1181" s="31" t="n"/>
      <c r="B1181" s="32" t="n"/>
      <c r="C1181" s="32" t="n"/>
      <c r="D1181" s="33" t="n"/>
      <c r="E1181" s="33" t="n"/>
      <c r="F1181" s="33" t="n"/>
      <c r="G1181" s="34" t="n"/>
      <c r="H1181" s="35">
        <f>IF(A1181="","",DATE(YEAR(A1181),MONTH(A1181),1))</f>
        <v/>
      </c>
      <c r="I1181" s="35">
        <f>IF(A1181="","",IF(G1181="",H1181,DATE(YEAR(G1181),MONTH(G1181),1)))</f>
        <v/>
      </c>
      <c r="J1181" s="36">
        <f>IF(D1181="","",IFERROR(VLOOKUP(D1181,'Settings'!$A$18:$B$48,2,FALSE),"Not in categories"))</f>
        <v/>
      </c>
    </row>
    <row r="1182">
      <c r="A1182" s="31" t="n"/>
      <c r="B1182" s="32" t="n"/>
      <c r="C1182" s="32" t="n"/>
      <c r="D1182" s="33" t="n"/>
      <c r="E1182" s="33" t="n"/>
      <c r="F1182" s="33" t="n"/>
      <c r="G1182" s="34" t="n"/>
      <c r="H1182" s="35">
        <f>IF(A1182="","",DATE(YEAR(A1182),MONTH(A1182),1))</f>
        <v/>
      </c>
      <c r="I1182" s="35">
        <f>IF(A1182="","",IF(G1182="",H1182,DATE(YEAR(G1182),MONTH(G1182),1)))</f>
        <v/>
      </c>
      <c r="J1182" s="36">
        <f>IF(D1182="","",IFERROR(VLOOKUP(D1182,'Settings'!$A$18:$B$48,2,FALSE),"Not in categories"))</f>
        <v/>
      </c>
    </row>
    <row r="1183">
      <c r="A1183" s="31" t="n"/>
      <c r="B1183" s="32" t="n"/>
      <c r="C1183" s="32" t="n"/>
      <c r="D1183" s="33" t="n"/>
      <c r="E1183" s="33" t="n"/>
      <c r="F1183" s="33" t="n"/>
      <c r="G1183" s="34" t="n"/>
      <c r="H1183" s="35">
        <f>IF(A1183="","",DATE(YEAR(A1183),MONTH(A1183),1))</f>
        <v/>
      </c>
      <c r="I1183" s="35">
        <f>IF(A1183="","",IF(G1183="",H1183,DATE(YEAR(G1183),MONTH(G1183),1)))</f>
        <v/>
      </c>
      <c r="J1183" s="36">
        <f>IF(D1183="","",IFERROR(VLOOKUP(D1183,'Settings'!$A$18:$B$48,2,FALSE),"Not in categories"))</f>
        <v/>
      </c>
    </row>
    <row r="1184">
      <c r="A1184" s="31" t="n"/>
      <c r="B1184" s="32" t="n"/>
      <c r="C1184" s="32" t="n"/>
      <c r="D1184" s="33" t="n"/>
      <c r="E1184" s="33" t="n"/>
      <c r="F1184" s="33" t="n"/>
      <c r="G1184" s="34" t="n"/>
      <c r="H1184" s="35">
        <f>IF(A1184="","",DATE(YEAR(A1184),MONTH(A1184),1))</f>
        <v/>
      </c>
      <c r="I1184" s="35">
        <f>IF(A1184="","",IF(G1184="",H1184,DATE(YEAR(G1184),MONTH(G1184),1)))</f>
        <v/>
      </c>
      <c r="J1184" s="36">
        <f>IF(D1184="","",IFERROR(VLOOKUP(D1184,'Settings'!$A$18:$B$48,2,FALSE),"Not in categories"))</f>
        <v/>
      </c>
    </row>
    <row r="1185">
      <c r="A1185" s="31" t="n"/>
      <c r="B1185" s="32" t="n"/>
      <c r="C1185" s="32" t="n"/>
      <c r="D1185" s="33" t="n"/>
      <c r="E1185" s="33" t="n"/>
      <c r="F1185" s="33" t="n"/>
      <c r="G1185" s="34" t="n"/>
      <c r="H1185" s="35">
        <f>IF(A1185="","",DATE(YEAR(A1185),MONTH(A1185),1))</f>
        <v/>
      </c>
      <c r="I1185" s="35">
        <f>IF(A1185="","",IF(G1185="",H1185,DATE(YEAR(G1185),MONTH(G1185),1)))</f>
        <v/>
      </c>
      <c r="J1185" s="36">
        <f>IF(D1185="","",IFERROR(VLOOKUP(D1185,'Settings'!$A$18:$B$48,2,FALSE),"Not in categories"))</f>
        <v/>
      </c>
    </row>
    <row r="1186">
      <c r="A1186" s="31" t="n"/>
      <c r="B1186" s="32" t="n"/>
      <c r="C1186" s="32" t="n"/>
      <c r="D1186" s="33" t="n"/>
      <c r="E1186" s="33" t="n"/>
      <c r="F1186" s="33" t="n"/>
      <c r="G1186" s="34" t="n"/>
      <c r="H1186" s="35">
        <f>IF(A1186="","",DATE(YEAR(A1186),MONTH(A1186),1))</f>
        <v/>
      </c>
      <c r="I1186" s="35">
        <f>IF(A1186="","",IF(G1186="",H1186,DATE(YEAR(G1186),MONTH(G1186),1)))</f>
        <v/>
      </c>
      <c r="J1186" s="36">
        <f>IF(D1186="","",IFERROR(VLOOKUP(D1186,'Settings'!$A$18:$B$48,2,FALSE),"Not in categories"))</f>
        <v/>
      </c>
    </row>
    <row r="1187">
      <c r="A1187" s="31" t="n"/>
      <c r="B1187" s="32" t="n"/>
      <c r="C1187" s="32" t="n"/>
      <c r="D1187" s="33" t="n"/>
      <c r="E1187" s="33" t="n"/>
      <c r="F1187" s="33" t="n"/>
      <c r="G1187" s="34" t="n"/>
      <c r="H1187" s="35">
        <f>IF(A1187="","",DATE(YEAR(A1187),MONTH(A1187),1))</f>
        <v/>
      </c>
      <c r="I1187" s="35">
        <f>IF(A1187="","",IF(G1187="",H1187,DATE(YEAR(G1187),MONTH(G1187),1)))</f>
        <v/>
      </c>
      <c r="J1187" s="36">
        <f>IF(D1187="","",IFERROR(VLOOKUP(D1187,'Settings'!$A$18:$B$48,2,FALSE),"Not in categories"))</f>
        <v/>
      </c>
    </row>
    <row r="1188">
      <c r="A1188" s="31" t="n"/>
      <c r="B1188" s="32" t="n"/>
      <c r="C1188" s="32" t="n"/>
      <c r="D1188" s="33" t="n"/>
      <c r="E1188" s="33" t="n"/>
      <c r="F1188" s="33" t="n"/>
      <c r="G1188" s="34" t="n"/>
      <c r="H1188" s="35">
        <f>IF(A1188="","",DATE(YEAR(A1188),MONTH(A1188),1))</f>
        <v/>
      </c>
      <c r="I1188" s="35">
        <f>IF(A1188="","",IF(G1188="",H1188,DATE(YEAR(G1188),MONTH(G1188),1)))</f>
        <v/>
      </c>
      <c r="J1188" s="36">
        <f>IF(D1188="","",IFERROR(VLOOKUP(D1188,'Settings'!$A$18:$B$48,2,FALSE),"Not in categories"))</f>
        <v/>
      </c>
    </row>
    <row r="1189">
      <c r="A1189" s="31" t="n"/>
      <c r="B1189" s="32" t="n"/>
      <c r="C1189" s="32" t="n"/>
      <c r="D1189" s="33" t="n"/>
      <c r="E1189" s="33" t="n"/>
      <c r="F1189" s="33" t="n"/>
      <c r="G1189" s="34" t="n"/>
      <c r="H1189" s="35">
        <f>IF(A1189="","",DATE(YEAR(A1189),MONTH(A1189),1))</f>
        <v/>
      </c>
      <c r="I1189" s="35">
        <f>IF(A1189="","",IF(G1189="",H1189,DATE(YEAR(G1189),MONTH(G1189),1)))</f>
        <v/>
      </c>
      <c r="J1189" s="36">
        <f>IF(D1189="","",IFERROR(VLOOKUP(D1189,'Settings'!$A$18:$B$48,2,FALSE),"Not in categories"))</f>
        <v/>
      </c>
    </row>
    <row r="1190">
      <c r="A1190" s="31" t="n"/>
      <c r="B1190" s="32" t="n"/>
      <c r="C1190" s="32" t="n"/>
      <c r="D1190" s="33" t="n"/>
      <c r="E1190" s="33" t="n"/>
      <c r="F1190" s="33" t="n"/>
      <c r="G1190" s="34" t="n"/>
      <c r="H1190" s="35">
        <f>IF(A1190="","",DATE(YEAR(A1190),MONTH(A1190),1))</f>
        <v/>
      </c>
      <c r="I1190" s="35">
        <f>IF(A1190="","",IF(G1190="",H1190,DATE(YEAR(G1190),MONTH(G1190),1)))</f>
        <v/>
      </c>
      <c r="J1190" s="36">
        <f>IF(D1190="","",IFERROR(VLOOKUP(D1190,'Settings'!$A$18:$B$48,2,FALSE),"Not in categories"))</f>
        <v/>
      </c>
    </row>
    <row r="1191">
      <c r="A1191" s="31" t="n"/>
      <c r="B1191" s="32" t="n"/>
      <c r="C1191" s="32" t="n"/>
      <c r="D1191" s="33" t="n"/>
      <c r="E1191" s="33" t="n"/>
      <c r="F1191" s="33" t="n"/>
      <c r="G1191" s="34" t="n"/>
      <c r="H1191" s="35">
        <f>IF(A1191="","",DATE(YEAR(A1191),MONTH(A1191),1))</f>
        <v/>
      </c>
      <c r="I1191" s="35">
        <f>IF(A1191="","",IF(G1191="",H1191,DATE(YEAR(G1191),MONTH(G1191),1)))</f>
        <v/>
      </c>
      <c r="J1191" s="36">
        <f>IF(D1191="","",IFERROR(VLOOKUP(D1191,'Settings'!$A$18:$B$48,2,FALSE),"Not in categories"))</f>
        <v/>
      </c>
    </row>
    <row r="1192">
      <c r="A1192" s="31" t="n"/>
      <c r="B1192" s="32" t="n"/>
      <c r="C1192" s="32" t="n"/>
      <c r="D1192" s="33" t="n"/>
      <c r="E1192" s="33" t="n"/>
      <c r="F1192" s="33" t="n"/>
      <c r="G1192" s="34" t="n"/>
      <c r="H1192" s="35">
        <f>IF(A1192="","",DATE(YEAR(A1192),MONTH(A1192),1))</f>
        <v/>
      </c>
      <c r="I1192" s="35">
        <f>IF(A1192="","",IF(G1192="",H1192,DATE(YEAR(G1192),MONTH(G1192),1)))</f>
        <v/>
      </c>
      <c r="J1192" s="36">
        <f>IF(D1192="","",IFERROR(VLOOKUP(D1192,'Settings'!$A$18:$B$48,2,FALSE),"Not in categories"))</f>
        <v/>
      </c>
    </row>
    <row r="1193">
      <c r="A1193" s="31" t="n"/>
      <c r="B1193" s="32" t="n"/>
      <c r="C1193" s="32" t="n"/>
      <c r="D1193" s="33" t="n"/>
      <c r="E1193" s="33" t="n"/>
      <c r="F1193" s="33" t="n"/>
      <c r="G1193" s="34" t="n"/>
      <c r="H1193" s="35">
        <f>IF(A1193="","",DATE(YEAR(A1193),MONTH(A1193),1))</f>
        <v/>
      </c>
      <c r="I1193" s="35">
        <f>IF(A1193="","",IF(G1193="",H1193,DATE(YEAR(G1193),MONTH(G1193),1)))</f>
        <v/>
      </c>
      <c r="J1193" s="36">
        <f>IF(D1193="","",IFERROR(VLOOKUP(D1193,'Settings'!$A$18:$B$48,2,FALSE),"Not in categories"))</f>
        <v/>
      </c>
    </row>
    <row r="1194">
      <c r="A1194" s="31" t="n"/>
      <c r="B1194" s="32" t="n"/>
      <c r="C1194" s="32" t="n"/>
      <c r="D1194" s="33" t="n"/>
      <c r="E1194" s="33" t="n"/>
      <c r="F1194" s="33" t="n"/>
      <c r="G1194" s="34" t="n"/>
      <c r="H1194" s="35">
        <f>IF(A1194="","",DATE(YEAR(A1194),MONTH(A1194),1))</f>
        <v/>
      </c>
      <c r="I1194" s="35">
        <f>IF(A1194="","",IF(G1194="",H1194,DATE(YEAR(G1194),MONTH(G1194),1)))</f>
        <v/>
      </c>
      <c r="J1194" s="36">
        <f>IF(D1194="","",IFERROR(VLOOKUP(D1194,'Settings'!$A$18:$B$48,2,FALSE),"Not in categories"))</f>
        <v/>
      </c>
    </row>
    <row r="1195">
      <c r="A1195" s="31" t="n"/>
      <c r="B1195" s="32" t="n"/>
      <c r="C1195" s="32" t="n"/>
      <c r="D1195" s="33" t="n"/>
      <c r="E1195" s="33" t="n"/>
      <c r="F1195" s="33" t="n"/>
      <c r="G1195" s="34" t="n"/>
      <c r="H1195" s="35">
        <f>IF(A1195="","",DATE(YEAR(A1195),MONTH(A1195),1))</f>
        <v/>
      </c>
      <c r="I1195" s="35">
        <f>IF(A1195="","",IF(G1195="",H1195,DATE(YEAR(G1195),MONTH(G1195),1)))</f>
        <v/>
      </c>
      <c r="J1195" s="36">
        <f>IF(D1195="","",IFERROR(VLOOKUP(D1195,'Settings'!$A$18:$B$48,2,FALSE),"Not in categories"))</f>
        <v/>
      </c>
    </row>
    <row r="1196">
      <c r="A1196" s="31" t="n"/>
      <c r="B1196" s="32" t="n"/>
      <c r="C1196" s="32" t="n"/>
      <c r="D1196" s="33" t="n"/>
      <c r="E1196" s="33" t="n"/>
      <c r="F1196" s="33" t="n"/>
      <c r="G1196" s="34" t="n"/>
      <c r="H1196" s="35">
        <f>IF(A1196="","",DATE(YEAR(A1196),MONTH(A1196),1))</f>
        <v/>
      </c>
      <c r="I1196" s="35">
        <f>IF(A1196="","",IF(G1196="",H1196,DATE(YEAR(G1196),MONTH(G1196),1)))</f>
        <v/>
      </c>
      <c r="J1196" s="36">
        <f>IF(D1196="","",IFERROR(VLOOKUP(D1196,'Settings'!$A$18:$B$48,2,FALSE),"Not in categories"))</f>
        <v/>
      </c>
    </row>
    <row r="1197">
      <c r="A1197" s="31" t="n"/>
      <c r="B1197" s="32" t="n"/>
      <c r="C1197" s="32" t="n"/>
      <c r="D1197" s="33" t="n"/>
      <c r="E1197" s="33" t="n"/>
      <c r="F1197" s="33" t="n"/>
      <c r="G1197" s="34" t="n"/>
      <c r="H1197" s="35">
        <f>IF(A1197="","",DATE(YEAR(A1197),MONTH(A1197),1))</f>
        <v/>
      </c>
      <c r="I1197" s="35">
        <f>IF(A1197="","",IF(G1197="",H1197,DATE(YEAR(G1197),MONTH(G1197),1)))</f>
        <v/>
      </c>
      <c r="J1197" s="36">
        <f>IF(D1197="","",IFERROR(VLOOKUP(D1197,'Settings'!$A$18:$B$48,2,FALSE),"Not in categories"))</f>
        <v/>
      </c>
    </row>
    <row r="1198">
      <c r="A1198" s="31" t="n"/>
      <c r="B1198" s="32" t="n"/>
      <c r="C1198" s="32" t="n"/>
      <c r="D1198" s="33" t="n"/>
      <c r="E1198" s="33" t="n"/>
      <c r="F1198" s="33" t="n"/>
      <c r="G1198" s="34" t="n"/>
      <c r="H1198" s="35">
        <f>IF(A1198="","",DATE(YEAR(A1198),MONTH(A1198),1))</f>
        <v/>
      </c>
      <c r="I1198" s="35">
        <f>IF(A1198="","",IF(G1198="",H1198,DATE(YEAR(G1198),MONTH(G1198),1)))</f>
        <v/>
      </c>
      <c r="J1198" s="36">
        <f>IF(D1198="","",IFERROR(VLOOKUP(D1198,'Settings'!$A$18:$B$48,2,FALSE),"Not in categories"))</f>
        <v/>
      </c>
    </row>
    <row r="1199">
      <c r="A1199" s="31" t="n"/>
      <c r="B1199" s="32" t="n"/>
      <c r="C1199" s="32" t="n"/>
      <c r="D1199" s="33" t="n"/>
      <c r="E1199" s="33" t="n"/>
      <c r="F1199" s="33" t="n"/>
      <c r="G1199" s="34" t="n"/>
      <c r="H1199" s="35">
        <f>IF(A1199="","",DATE(YEAR(A1199),MONTH(A1199),1))</f>
        <v/>
      </c>
      <c r="I1199" s="35">
        <f>IF(A1199="","",IF(G1199="",H1199,DATE(YEAR(G1199),MONTH(G1199),1)))</f>
        <v/>
      </c>
      <c r="J1199" s="36">
        <f>IF(D1199="","",IFERROR(VLOOKUP(D1199,'Settings'!$A$18:$B$48,2,FALSE),"Not in categories"))</f>
        <v/>
      </c>
    </row>
    <row r="1200">
      <c r="A1200" s="31" t="n"/>
      <c r="B1200" s="32" t="n"/>
      <c r="C1200" s="32" t="n"/>
      <c r="D1200" s="33" t="n"/>
      <c r="E1200" s="33" t="n"/>
      <c r="F1200" s="33" t="n"/>
      <c r="G1200" s="34" t="n"/>
      <c r="H1200" s="35">
        <f>IF(A1200="","",DATE(YEAR(A1200),MONTH(A1200),1))</f>
        <v/>
      </c>
      <c r="I1200" s="35">
        <f>IF(A1200="","",IF(G1200="",H1200,DATE(YEAR(G1200),MONTH(G1200),1)))</f>
        <v/>
      </c>
      <c r="J1200" s="36">
        <f>IF(D1200="","",IFERROR(VLOOKUP(D1200,'Settings'!$A$18:$B$48,2,FALSE),"Not in categories"))</f>
        <v/>
      </c>
    </row>
    <row r="1201">
      <c r="A1201" s="31" t="n"/>
      <c r="B1201" s="32" t="n"/>
      <c r="C1201" s="32" t="n"/>
      <c r="D1201" s="33" t="n"/>
      <c r="E1201" s="33" t="n"/>
      <c r="F1201" s="33" t="n"/>
      <c r="G1201" s="34" t="n"/>
      <c r="H1201" s="35">
        <f>IF(A1201="","",DATE(YEAR(A1201),MONTH(A1201),1))</f>
        <v/>
      </c>
      <c r="I1201" s="35">
        <f>IF(A1201="","",IF(G1201="",H1201,DATE(YEAR(G1201),MONTH(G1201),1)))</f>
        <v/>
      </c>
      <c r="J1201" s="36">
        <f>IF(D1201="","",IFERROR(VLOOKUP(D1201,'Settings'!$A$18:$B$48,2,FALSE),"Not in categories"))</f>
        <v/>
      </c>
    </row>
    <row r="1202">
      <c r="A1202" s="31" t="n"/>
      <c r="B1202" s="32" t="n"/>
      <c r="C1202" s="32" t="n"/>
      <c r="D1202" s="33" t="n"/>
      <c r="E1202" s="33" t="n"/>
      <c r="F1202" s="33" t="n"/>
      <c r="G1202" s="34" t="n"/>
      <c r="H1202" s="35">
        <f>IF(A1202="","",DATE(YEAR(A1202),MONTH(A1202),1))</f>
        <v/>
      </c>
      <c r="I1202" s="35">
        <f>IF(A1202="","",IF(G1202="",H1202,DATE(YEAR(G1202),MONTH(G1202),1)))</f>
        <v/>
      </c>
      <c r="J1202" s="36">
        <f>IF(D1202="","",IFERROR(VLOOKUP(D1202,'Settings'!$A$18:$B$48,2,FALSE),"Not in categories"))</f>
        <v/>
      </c>
    </row>
    <row r="1203">
      <c r="A1203" s="31" t="n"/>
      <c r="B1203" s="32" t="n"/>
      <c r="C1203" s="32" t="n"/>
      <c r="D1203" s="33" t="n"/>
      <c r="E1203" s="33" t="n"/>
      <c r="F1203" s="33" t="n"/>
      <c r="G1203" s="34" t="n"/>
      <c r="H1203" s="35">
        <f>IF(A1203="","",DATE(YEAR(A1203),MONTH(A1203),1))</f>
        <v/>
      </c>
      <c r="I1203" s="35">
        <f>IF(A1203="","",IF(G1203="",H1203,DATE(YEAR(G1203),MONTH(G1203),1)))</f>
        <v/>
      </c>
      <c r="J1203" s="36">
        <f>IF(D1203="","",IFERROR(VLOOKUP(D1203,'Settings'!$A$18:$B$48,2,FALSE),"Not in categories"))</f>
        <v/>
      </c>
    </row>
    <row r="1204">
      <c r="A1204" s="31" t="n"/>
      <c r="B1204" s="32" t="n"/>
      <c r="C1204" s="32" t="n"/>
      <c r="D1204" s="33" t="n"/>
      <c r="E1204" s="33" t="n"/>
      <c r="F1204" s="33" t="n"/>
      <c r="G1204" s="34" t="n"/>
      <c r="H1204" s="35">
        <f>IF(A1204="","",DATE(YEAR(A1204),MONTH(A1204),1))</f>
        <v/>
      </c>
      <c r="I1204" s="35">
        <f>IF(A1204="","",IF(G1204="",H1204,DATE(YEAR(G1204),MONTH(G1204),1)))</f>
        <v/>
      </c>
      <c r="J1204" s="36">
        <f>IF(D1204="","",IFERROR(VLOOKUP(D1204,'Settings'!$A$18:$B$48,2,FALSE),"Not in categories"))</f>
        <v/>
      </c>
    </row>
    <row r="1205">
      <c r="A1205" s="31" t="n"/>
      <c r="B1205" s="32" t="n"/>
      <c r="C1205" s="32" t="n"/>
      <c r="D1205" s="33" t="n"/>
      <c r="E1205" s="33" t="n"/>
      <c r="F1205" s="33" t="n"/>
      <c r="G1205" s="34" t="n"/>
      <c r="H1205" s="35">
        <f>IF(A1205="","",DATE(YEAR(A1205),MONTH(A1205),1))</f>
        <v/>
      </c>
      <c r="I1205" s="35">
        <f>IF(A1205="","",IF(G1205="",H1205,DATE(YEAR(G1205),MONTH(G1205),1)))</f>
        <v/>
      </c>
      <c r="J1205" s="36">
        <f>IF(D1205="","",IFERROR(VLOOKUP(D1205,'Settings'!$A$18:$B$48,2,FALSE),"Not in categories"))</f>
        <v/>
      </c>
    </row>
    <row r="1206">
      <c r="A1206" s="31" t="n"/>
      <c r="B1206" s="32" t="n"/>
      <c r="C1206" s="32" t="n"/>
      <c r="D1206" s="33" t="n"/>
      <c r="E1206" s="33" t="n"/>
      <c r="F1206" s="33" t="n"/>
      <c r="G1206" s="34" t="n"/>
      <c r="H1206" s="35">
        <f>IF(A1206="","",DATE(YEAR(A1206),MONTH(A1206),1))</f>
        <v/>
      </c>
      <c r="I1206" s="35">
        <f>IF(A1206="","",IF(G1206="",H1206,DATE(YEAR(G1206),MONTH(G1206),1)))</f>
        <v/>
      </c>
      <c r="J1206" s="36">
        <f>IF(D1206="","",IFERROR(VLOOKUP(D1206,'Settings'!$A$18:$B$48,2,FALSE),"Not in categories"))</f>
        <v/>
      </c>
    </row>
    <row r="1207">
      <c r="A1207" s="31" t="n"/>
      <c r="B1207" s="32" t="n"/>
      <c r="C1207" s="32" t="n"/>
      <c r="D1207" s="33" t="n"/>
      <c r="E1207" s="33" t="n"/>
      <c r="F1207" s="33" t="n"/>
      <c r="G1207" s="34" t="n"/>
      <c r="H1207" s="35">
        <f>IF(A1207="","",DATE(YEAR(A1207),MONTH(A1207),1))</f>
        <v/>
      </c>
      <c r="I1207" s="35">
        <f>IF(A1207="","",IF(G1207="",H1207,DATE(YEAR(G1207),MONTH(G1207),1)))</f>
        <v/>
      </c>
      <c r="J1207" s="36">
        <f>IF(D1207="","",IFERROR(VLOOKUP(D1207,'Settings'!$A$18:$B$48,2,FALSE),"Not in categories"))</f>
        <v/>
      </c>
    </row>
    <row r="1208">
      <c r="A1208" s="31" t="n"/>
      <c r="B1208" s="32" t="n"/>
      <c r="C1208" s="32" t="n"/>
      <c r="D1208" s="33" t="n"/>
      <c r="E1208" s="33" t="n"/>
      <c r="F1208" s="33" t="n"/>
      <c r="G1208" s="34" t="n"/>
      <c r="H1208" s="35">
        <f>IF(A1208="","",DATE(YEAR(A1208),MONTH(A1208),1))</f>
        <v/>
      </c>
      <c r="I1208" s="35">
        <f>IF(A1208="","",IF(G1208="",H1208,DATE(YEAR(G1208),MONTH(G1208),1)))</f>
        <v/>
      </c>
      <c r="J1208" s="36">
        <f>IF(D1208="","",IFERROR(VLOOKUP(D1208,'Settings'!$A$18:$B$48,2,FALSE),"Not in categories"))</f>
        <v/>
      </c>
    </row>
    <row r="1209">
      <c r="A1209" s="31" t="n"/>
      <c r="B1209" s="32" t="n"/>
      <c r="C1209" s="32" t="n"/>
      <c r="D1209" s="33" t="n"/>
      <c r="E1209" s="33" t="n"/>
      <c r="F1209" s="33" t="n"/>
      <c r="G1209" s="34" t="n"/>
      <c r="H1209" s="35">
        <f>IF(A1209="","",DATE(YEAR(A1209),MONTH(A1209),1))</f>
        <v/>
      </c>
      <c r="I1209" s="35">
        <f>IF(A1209="","",IF(G1209="",H1209,DATE(YEAR(G1209),MONTH(G1209),1)))</f>
        <v/>
      </c>
      <c r="J1209" s="36">
        <f>IF(D1209="","",IFERROR(VLOOKUP(D1209,'Settings'!$A$18:$B$48,2,FALSE),"Not in categories"))</f>
        <v/>
      </c>
    </row>
    <row r="1210">
      <c r="A1210" s="31" t="n"/>
      <c r="B1210" s="32" t="n"/>
      <c r="C1210" s="32" t="n"/>
      <c r="D1210" s="33" t="n"/>
      <c r="E1210" s="33" t="n"/>
      <c r="F1210" s="33" t="n"/>
      <c r="G1210" s="34" t="n"/>
      <c r="H1210" s="35">
        <f>IF(A1210="","",DATE(YEAR(A1210),MONTH(A1210),1))</f>
        <v/>
      </c>
      <c r="I1210" s="35">
        <f>IF(A1210="","",IF(G1210="",H1210,DATE(YEAR(G1210),MONTH(G1210),1)))</f>
        <v/>
      </c>
      <c r="J1210" s="36">
        <f>IF(D1210="","",IFERROR(VLOOKUP(D1210,'Settings'!$A$18:$B$48,2,FALSE),"Not in categories"))</f>
        <v/>
      </c>
    </row>
    <row r="1211">
      <c r="A1211" s="31" t="n"/>
      <c r="B1211" s="32" t="n"/>
      <c r="C1211" s="32" t="n"/>
      <c r="D1211" s="33" t="n"/>
      <c r="E1211" s="33" t="n"/>
      <c r="F1211" s="33" t="n"/>
      <c r="G1211" s="34" t="n"/>
      <c r="H1211" s="35">
        <f>IF(A1211="","",DATE(YEAR(A1211),MONTH(A1211),1))</f>
        <v/>
      </c>
      <c r="I1211" s="35">
        <f>IF(A1211="","",IF(G1211="",H1211,DATE(YEAR(G1211),MONTH(G1211),1)))</f>
        <v/>
      </c>
      <c r="J1211" s="36">
        <f>IF(D1211="","",IFERROR(VLOOKUP(D1211,'Settings'!$A$18:$B$48,2,FALSE),"Not in categories"))</f>
        <v/>
      </c>
    </row>
    <row r="1212">
      <c r="A1212" s="31" t="n"/>
      <c r="B1212" s="32" t="n"/>
      <c r="C1212" s="32" t="n"/>
      <c r="D1212" s="33" t="n"/>
      <c r="E1212" s="33" t="n"/>
      <c r="F1212" s="33" t="n"/>
      <c r="G1212" s="34" t="n"/>
      <c r="H1212" s="35">
        <f>IF(A1212="","",DATE(YEAR(A1212),MONTH(A1212),1))</f>
        <v/>
      </c>
      <c r="I1212" s="35">
        <f>IF(A1212="","",IF(G1212="",H1212,DATE(YEAR(G1212),MONTH(G1212),1)))</f>
        <v/>
      </c>
      <c r="J1212" s="36">
        <f>IF(D1212="","",IFERROR(VLOOKUP(D1212,'Settings'!$A$18:$B$48,2,FALSE),"Not in categories"))</f>
        <v/>
      </c>
    </row>
    <row r="1213">
      <c r="A1213" s="31" t="n"/>
      <c r="B1213" s="32" t="n"/>
      <c r="C1213" s="32" t="n"/>
      <c r="D1213" s="33" t="n"/>
      <c r="E1213" s="33" t="n"/>
      <c r="F1213" s="33" t="n"/>
      <c r="G1213" s="34" t="n"/>
      <c r="H1213" s="35">
        <f>IF(A1213="","",DATE(YEAR(A1213),MONTH(A1213),1))</f>
        <v/>
      </c>
      <c r="I1213" s="35">
        <f>IF(A1213="","",IF(G1213="",H1213,DATE(YEAR(G1213),MONTH(G1213),1)))</f>
        <v/>
      </c>
      <c r="J1213" s="36">
        <f>IF(D1213="","",IFERROR(VLOOKUP(D1213,'Settings'!$A$18:$B$48,2,FALSE),"Not in categories"))</f>
        <v/>
      </c>
    </row>
    <row r="1214">
      <c r="A1214" s="31" t="n"/>
      <c r="B1214" s="32" t="n"/>
      <c r="C1214" s="32" t="n"/>
      <c r="D1214" s="33" t="n"/>
      <c r="E1214" s="33" t="n"/>
      <c r="F1214" s="33" t="n"/>
      <c r="G1214" s="34" t="n"/>
      <c r="H1214" s="35">
        <f>IF(A1214="","",DATE(YEAR(A1214),MONTH(A1214),1))</f>
        <v/>
      </c>
      <c r="I1214" s="35">
        <f>IF(A1214="","",IF(G1214="",H1214,DATE(YEAR(G1214),MONTH(G1214),1)))</f>
        <v/>
      </c>
      <c r="J1214" s="36">
        <f>IF(D1214="","",IFERROR(VLOOKUP(D1214,'Settings'!$A$18:$B$48,2,FALSE),"Not in categories"))</f>
        <v/>
      </c>
    </row>
    <row r="1215">
      <c r="A1215" s="31" t="n"/>
      <c r="B1215" s="32" t="n"/>
      <c r="C1215" s="32" t="n"/>
      <c r="D1215" s="33" t="n"/>
      <c r="E1215" s="33" t="n"/>
      <c r="F1215" s="33" t="n"/>
      <c r="G1215" s="34" t="n"/>
      <c r="H1215" s="35">
        <f>IF(A1215="","",DATE(YEAR(A1215),MONTH(A1215),1))</f>
        <v/>
      </c>
      <c r="I1215" s="35">
        <f>IF(A1215="","",IF(G1215="",H1215,DATE(YEAR(G1215),MONTH(G1215),1)))</f>
        <v/>
      </c>
      <c r="J1215" s="36">
        <f>IF(D1215="","",IFERROR(VLOOKUP(D1215,'Settings'!$A$18:$B$48,2,FALSE),"Not in categories"))</f>
        <v/>
      </c>
    </row>
    <row r="1216">
      <c r="A1216" s="31" t="n"/>
      <c r="B1216" s="32" t="n"/>
      <c r="C1216" s="32" t="n"/>
      <c r="D1216" s="33" t="n"/>
      <c r="E1216" s="33" t="n"/>
      <c r="F1216" s="33" t="n"/>
      <c r="G1216" s="34" t="n"/>
      <c r="H1216" s="35">
        <f>IF(A1216="","",DATE(YEAR(A1216),MONTH(A1216),1))</f>
        <v/>
      </c>
      <c r="I1216" s="35">
        <f>IF(A1216="","",IF(G1216="",H1216,DATE(YEAR(G1216),MONTH(G1216),1)))</f>
        <v/>
      </c>
      <c r="J1216" s="36">
        <f>IF(D1216="","",IFERROR(VLOOKUP(D1216,'Settings'!$A$18:$B$48,2,FALSE),"Not in categories"))</f>
        <v/>
      </c>
    </row>
    <row r="1217">
      <c r="A1217" s="31" t="n"/>
      <c r="B1217" s="32" t="n"/>
      <c r="C1217" s="32" t="n"/>
      <c r="D1217" s="33" t="n"/>
      <c r="E1217" s="33" t="n"/>
      <c r="F1217" s="33" t="n"/>
      <c r="G1217" s="34" t="n"/>
      <c r="H1217" s="35">
        <f>IF(A1217="","",DATE(YEAR(A1217),MONTH(A1217),1))</f>
        <v/>
      </c>
      <c r="I1217" s="35">
        <f>IF(A1217="","",IF(G1217="",H1217,DATE(YEAR(G1217),MONTH(G1217),1)))</f>
        <v/>
      </c>
      <c r="J1217" s="36">
        <f>IF(D1217="","",IFERROR(VLOOKUP(D1217,'Settings'!$A$18:$B$48,2,FALSE),"Not in categories"))</f>
        <v/>
      </c>
    </row>
    <row r="1218">
      <c r="A1218" s="31" t="n"/>
      <c r="B1218" s="32" t="n"/>
      <c r="C1218" s="32" t="n"/>
      <c r="D1218" s="33" t="n"/>
      <c r="E1218" s="33" t="n"/>
      <c r="F1218" s="33" t="n"/>
      <c r="G1218" s="34" t="n"/>
      <c r="H1218" s="35">
        <f>IF(A1218="","",DATE(YEAR(A1218),MONTH(A1218),1))</f>
        <v/>
      </c>
      <c r="I1218" s="35">
        <f>IF(A1218="","",IF(G1218="",H1218,DATE(YEAR(G1218),MONTH(G1218),1)))</f>
        <v/>
      </c>
      <c r="J1218" s="36">
        <f>IF(D1218="","",IFERROR(VLOOKUP(D1218,'Settings'!$A$18:$B$48,2,FALSE),"Not in categories"))</f>
        <v/>
      </c>
    </row>
    <row r="1219">
      <c r="A1219" s="31" t="n"/>
      <c r="B1219" s="32" t="n"/>
      <c r="C1219" s="32" t="n"/>
      <c r="D1219" s="33" t="n"/>
      <c r="E1219" s="33" t="n"/>
      <c r="F1219" s="33" t="n"/>
      <c r="G1219" s="34" t="n"/>
      <c r="H1219" s="35">
        <f>IF(A1219="","",DATE(YEAR(A1219),MONTH(A1219),1))</f>
        <v/>
      </c>
      <c r="I1219" s="35">
        <f>IF(A1219="","",IF(G1219="",H1219,DATE(YEAR(G1219),MONTH(G1219),1)))</f>
        <v/>
      </c>
      <c r="J1219" s="36">
        <f>IF(D1219="","",IFERROR(VLOOKUP(D1219,'Settings'!$A$18:$B$48,2,FALSE),"Not in categories"))</f>
        <v/>
      </c>
    </row>
    <row r="1220">
      <c r="A1220" s="31" t="n"/>
      <c r="B1220" s="32" t="n"/>
      <c r="C1220" s="32" t="n"/>
      <c r="D1220" s="33" t="n"/>
      <c r="E1220" s="33" t="n"/>
      <c r="F1220" s="33" t="n"/>
      <c r="G1220" s="34" t="n"/>
      <c r="H1220" s="35">
        <f>IF(A1220="","",DATE(YEAR(A1220),MONTH(A1220),1))</f>
        <v/>
      </c>
      <c r="I1220" s="35">
        <f>IF(A1220="","",IF(G1220="",H1220,DATE(YEAR(G1220),MONTH(G1220),1)))</f>
        <v/>
      </c>
      <c r="J1220" s="36">
        <f>IF(D1220="","",IFERROR(VLOOKUP(D1220,'Settings'!$A$18:$B$48,2,FALSE),"Not in categories"))</f>
        <v/>
      </c>
    </row>
    <row r="1221">
      <c r="A1221" s="31" t="n"/>
      <c r="B1221" s="32" t="n"/>
      <c r="C1221" s="32" t="n"/>
      <c r="D1221" s="33" t="n"/>
      <c r="E1221" s="33" t="n"/>
      <c r="F1221" s="33" t="n"/>
      <c r="G1221" s="34" t="n"/>
      <c r="H1221" s="35">
        <f>IF(A1221="","",DATE(YEAR(A1221),MONTH(A1221),1))</f>
        <v/>
      </c>
      <c r="I1221" s="35">
        <f>IF(A1221="","",IF(G1221="",H1221,DATE(YEAR(G1221),MONTH(G1221),1)))</f>
        <v/>
      </c>
      <c r="J1221" s="36">
        <f>IF(D1221="","",IFERROR(VLOOKUP(D1221,'Settings'!$A$18:$B$48,2,FALSE),"Not in categories"))</f>
        <v/>
      </c>
    </row>
    <row r="1222">
      <c r="A1222" s="31" t="n"/>
      <c r="B1222" s="32" t="n"/>
      <c r="C1222" s="32" t="n"/>
      <c r="D1222" s="33" t="n"/>
      <c r="E1222" s="33" t="n"/>
      <c r="F1222" s="33" t="n"/>
      <c r="G1222" s="34" t="n"/>
      <c r="H1222" s="35">
        <f>IF(A1222="","",DATE(YEAR(A1222),MONTH(A1222),1))</f>
        <v/>
      </c>
      <c r="I1222" s="35">
        <f>IF(A1222="","",IF(G1222="",H1222,DATE(YEAR(G1222),MONTH(G1222),1)))</f>
        <v/>
      </c>
      <c r="J1222" s="36">
        <f>IF(D1222="","",IFERROR(VLOOKUP(D1222,'Settings'!$A$18:$B$48,2,FALSE),"Not in categories"))</f>
        <v/>
      </c>
    </row>
    <row r="1223">
      <c r="A1223" s="31" t="n"/>
      <c r="B1223" s="32" t="n"/>
      <c r="C1223" s="32" t="n"/>
      <c r="D1223" s="33" t="n"/>
      <c r="E1223" s="33" t="n"/>
      <c r="F1223" s="33" t="n"/>
      <c r="G1223" s="34" t="n"/>
      <c r="H1223" s="35">
        <f>IF(A1223="","",DATE(YEAR(A1223),MONTH(A1223),1))</f>
        <v/>
      </c>
      <c r="I1223" s="35">
        <f>IF(A1223="","",IF(G1223="",H1223,DATE(YEAR(G1223),MONTH(G1223),1)))</f>
        <v/>
      </c>
      <c r="J1223" s="36">
        <f>IF(D1223="","",IFERROR(VLOOKUP(D1223,'Settings'!$A$18:$B$48,2,FALSE),"Not in categories"))</f>
        <v/>
      </c>
    </row>
    <row r="1224">
      <c r="A1224" s="31" t="n"/>
      <c r="B1224" s="32" t="n"/>
      <c r="C1224" s="32" t="n"/>
      <c r="D1224" s="33" t="n"/>
      <c r="E1224" s="33" t="n"/>
      <c r="F1224" s="33" t="n"/>
      <c r="G1224" s="34" t="n"/>
      <c r="H1224" s="35">
        <f>IF(A1224="","",DATE(YEAR(A1224),MONTH(A1224),1))</f>
        <v/>
      </c>
      <c r="I1224" s="35">
        <f>IF(A1224="","",IF(G1224="",H1224,DATE(YEAR(G1224),MONTH(G1224),1)))</f>
        <v/>
      </c>
      <c r="J1224" s="36">
        <f>IF(D1224="","",IFERROR(VLOOKUP(D1224,'Settings'!$A$18:$B$48,2,FALSE),"Not in categories"))</f>
        <v/>
      </c>
    </row>
    <row r="1225">
      <c r="A1225" s="31" t="n"/>
      <c r="B1225" s="32" t="n"/>
      <c r="C1225" s="32" t="n"/>
      <c r="D1225" s="33" t="n"/>
      <c r="E1225" s="33" t="n"/>
      <c r="F1225" s="33" t="n"/>
      <c r="G1225" s="34" t="n"/>
      <c r="H1225" s="35">
        <f>IF(A1225="","",DATE(YEAR(A1225),MONTH(A1225),1))</f>
        <v/>
      </c>
      <c r="I1225" s="35">
        <f>IF(A1225="","",IF(G1225="",H1225,DATE(YEAR(G1225),MONTH(G1225),1)))</f>
        <v/>
      </c>
      <c r="J1225" s="36">
        <f>IF(D1225="","",IFERROR(VLOOKUP(D1225,'Settings'!$A$18:$B$48,2,FALSE),"Not in categories"))</f>
        <v/>
      </c>
    </row>
    <row r="1226">
      <c r="A1226" s="31" t="n"/>
      <c r="B1226" s="32" t="n"/>
      <c r="C1226" s="32" t="n"/>
      <c r="D1226" s="33" t="n"/>
      <c r="E1226" s="33" t="n"/>
      <c r="F1226" s="33" t="n"/>
      <c r="G1226" s="34" t="n"/>
      <c r="H1226" s="35">
        <f>IF(A1226="","",DATE(YEAR(A1226),MONTH(A1226),1))</f>
        <v/>
      </c>
      <c r="I1226" s="35">
        <f>IF(A1226="","",IF(G1226="",H1226,DATE(YEAR(G1226),MONTH(G1226),1)))</f>
        <v/>
      </c>
      <c r="J1226" s="36">
        <f>IF(D1226="","",IFERROR(VLOOKUP(D1226,'Settings'!$A$18:$B$48,2,FALSE),"Not in categories"))</f>
        <v/>
      </c>
    </row>
    <row r="1227">
      <c r="A1227" s="31" t="n"/>
      <c r="B1227" s="32" t="n"/>
      <c r="C1227" s="32" t="n"/>
      <c r="D1227" s="33" t="n"/>
      <c r="E1227" s="33" t="n"/>
      <c r="F1227" s="33" t="n"/>
      <c r="G1227" s="34" t="n"/>
      <c r="H1227" s="35">
        <f>IF(A1227="","",DATE(YEAR(A1227),MONTH(A1227),1))</f>
        <v/>
      </c>
      <c r="I1227" s="35">
        <f>IF(A1227="","",IF(G1227="",H1227,DATE(YEAR(G1227),MONTH(G1227),1)))</f>
        <v/>
      </c>
      <c r="J1227" s="36">
        <f>IF(D1227="","",IFERROR(VLOOKUP(D1227,'Settings'!$A$18:$B$48,2,FALSE),"Not in categories"))</f>
        <v/>
      </c>
    </row>
    <row r="1228">
      <c r="A1228" s="31" t="n"/>
      <c r="B1228" s="32" t="n"/>
      <c r="C1228" s="32" t="n"/>
      <c r="D1228" s="33" t="n"/>
      <c r="E1228" s="33" t="n"/>
      <c r="F1228" s="33" t="n"/>
      <c r="G1228" s="34" t="n"/>
      <c r="H1228" s="35">
        <f>IF(A1228="","",DATE(YEAR(A1228),MONTH(A1228),1))</f>
        <v/>
      </c>
      <c r="I1228" s="35">
        <f>IF(A1228="","",IF(G1228="",H1228,DATE(YEAR(G1228),MONTH(G1228),1)))</f>
        <v/>
      </c>
      <c r="J1228" s="36">
        <f>IF(D1228="","",IFERROR(VLOOKUP(D1228,'Settings'!$A$18:$B$48,2,FALSE),"Not in categories"))</f>
        <v/>
      </c>
    </row>
    <row r="1229">
      <c r="A1229" s="31" t="n"/>
      <c r="B1229" s="32" t="n"/>
      <c r="C1229" s="32" t="n"/>
      <c r="D1229" s="33" t="n"/>
      <c r="E1229" s="33" t="n"/>
      <c r="F1229" s="33" t="n"/>
      <c r="G1229" s="34" t="n"/>
      <c r="H1229" s="35">
        <f>IF(A1229="","",DATE(YEAR(A1229),MONTH(A1229),1))</f>
        <v/>
      </c>
      <c r="I1229" s="35">
        <f>IF(A1229="","",IF(G1229="",H1229,DATE(YEAR(G1229),MONTH(G1229),1)))</f>
        <v/>
      </c>
      <c r="J1229" s="36">
        <f>IF(D1229="","",IFERROR(VLOOKUP(D1229,'Settings'!$A$18:$B$48,2,FALSE),"Not in categories"))</f>
        <v/>
      </c>
    </row>
    <row r="1230">
      <c r="A1230" s="31" t="n"/>
      <c r="B1230" s="32" t="n"/>
      <c r="C1230" s="32" t="n"/>
      <c r="D1230" s="33" t="n"/>
      <c r="E1230" s="33" t="n"/>
      <c r="F1230" s="33" t="n"/>
      <c r="G1230" s="34" t="n"/>
      <c r="H1230" s="35">
        <f>IF(A1230="","",DATE(YEAR(A1230),MONTH(A1230),1))</f>
        <v/>
      </c>
      <c r="I1230" s="35">
        <f>IF(A1230="","",IF(G1230="",H1230,DATE(YEAR(G1230),MONTH(G1230),1)))</f>
        <v/>
      </c>
      <c r="J1230" s="36">
        <f>IF(D1230="","",IFERROR(VLOOKUP(D1230,'Settings'!$A$18:$B$48,2,FALSE),"Not in categories"))</f>
        <v/>
      </c>
    </row>
    <row r="1231">
      <c r="A1231" s="31" t="n"/>
      <c r="B1231" s="32" t="n"/>
      <c r="C1231" s="32" t="n"/>
      <c r="D1231" s="33" t="n"/>
      <c r="E1231" s="33" t="n"/>
      <c r="F1231" s="33" t="n"/>
      <c r="G1231" s="34" t="n"/>
      <c r="H1231" s="35">
        <f>IF(A1231="","",DATE(YEAR(A1231),MONTH(A1231),1))</f>
        <v/>
      </c>
      <c r="I1231" s="35">
        <f>IF(A1231="","",IF(G1231="",H1231,DATE(YEAR(G1231),MONTH(G1231),1)))</f>
        <v/>
      </c>
      <c r="J1231" s="36">
        <f>IF(D1231="","",IFERROR(VLOOKUP(D1231,'Settings'!$A$18:$B$48,2,FALSE),"Not in categories"))</f>
        <v/>
      </c>
    </row>
    <row r="1232">
      <c r="A1232" s="31" t="n"/>
      <c r="B1232" s="32" t="n"/>
      <c r="C1232" s="32" t="n"/>
      <c r="D1232" s="33" t="n"/>
      <c r="E1232" s="33" t="n"/>
      <c r="F1232" s="33" t="n"/>
      <c r="G1232" s="34" t="n"/>
      <c r="H1232" s="35">
        <f>IF(A1232="","",DATE(YEAR(A1232),MONTH(A1232),1))</f>
        <v/>
      </c>
      <c r="I1232" s="35">
        <f>IF(A1232="","",IF(G1232="",H1232,DATE(YEAR(G1232),MONTH(G1232),1)))</f>
        <v/>
      </c>
      <c r="J1232" s="36">
        <f>IF(D1232="","",IFERROR(VLOOKUP(D1232,'Settings'!$A$18:$B$48,2,FALSE),"Not in categories"))</f>
        <v/>
      </c>
    </row>
    <row r="1233">
      <c r="A1233" s="31" t="n"/>
      <c r="B1233" s="32" t="n"/>
      <c r="C1233" s="32" t="n"/>
      <c r="D1233" s="33" t="n"/>
      <c r="E1233" s="33" t="n"/>
      <c r="F1233" s="33" t="n"/>
      <c r="G1233" s="34" t="n"/>
      <c r="H1233" s="35">
        <f>IF(A1233="","",DATE(YEAR(A1233),MONTH(A1233),1))</f>
        <v/>
      </c>
      <c r="I1233" s="35">
        <f>IF(A1233="","",IF(G1233="",H1233,DATE(YEAR(G1233),MONTH(G1233),1)))</f>
        <v/>
      </c>
      <c r="J1233" s="36">
        <f>IF(D1233="","",IFERROR(VLOOKUP(D1233,'Settings'!$A$18:$B$48,2,FALSE),"Not in categories"))</f>
        <v/>
      </c>
    </row>
    <row r="1234">
      <c r="A1234" s="31" t="n"/>
      <c r="B1234" s="32" t="n"/>
      <c r="C1234" s="32" t="n"/>
      <c r="D1234" s="33" t="n"/>
      <c r="E1234" s="33" t="n"/>
      <c r="F1234" s="33" t="n"/>
      <c r="G1234" s="34" t="n"/>
      <c r="H1234" s="35">
        <f>IF(A1234="","",DATE(YEAR(A1234),MONTH(A1234),1))</f>
        <v/>
      </c>
      <c r="I1234" s="35">
        <f>IF(A1234="","",IF(G1234="",H1234,DATE(YEAR(G1234),MONTH(G1234),1)))</f>
        <v/>
      </c>
      <c r="J1234" s="36">
        <f>IF(D1234="","",IFERROR(VLOOKUP(D1234,'Settings'!$A$18:$B$48,2,FALSE),"Not in categories"))</f>
        <v/>
      </c>
    </row>
    <row r="1235">
      <c r="A1235" s="31" t="n"/>
      <c r="B1235" s="32" t="n"/>
      <c r="C1235" s="32" t="n"/>
      <c r="D1235" s="33" t="n"/>
      <c r="E1235" s="33" t="n"/>
      <c r="F1235" s="33" t="n"/>
      <c r="G1235" s="34" t="n"/>
      <c r="H1235" s="35">
        <f>IF(A1235="","",DATE(YEAR(A1235),MONTH(A1235),1))</f>
        <v/>
      </c>
      <c r="I1235" s="35">
        <f>IF(A1235="","",IF(G1235="",H1235,DATE(YEAR(G1235),MONTH(G1235),1)))</f>
        <v/>
      </c>
      <c r="J1235" s="36">
        <f>IF(D1235="","",IFERROR(VLOOKUP(D1235,'Settings'!$A$18:$B$48,2,FALSE),"Not in categories"))</f>
        <v/>
      </c>
    </row>
    <row r="1236">
      <c r="A1236" s="31" t="n"/>
      <c r="B1236" s="32" t="n"/>
      <c r="C1236" s="32" t="n"/>
      <c r="D1236" s="33" t="n"/>
      <c r="E1236" s="33" t="n"/>
      <c r="F1236" s="33" t="n"/>
      <c r="G1236" s="34" t="n"/>
      <c r="H1236" s="35">
        <f>IF(A1236="","",DATE(YEAR(A1236),MONTH(A1236),1))</f>
        <v/>
      </c>
      <c r="I1236" s="35">
        <f>IF(A1236="","",IF(G1236="",H1236,DATE(YEAR(G1236),MONTH(G1236),1)))</f>
        <v/>
      </c>
      <c r="J1236" s="36">
        <f>IF(D1236="","",IFERROR(VLOOKUP(D1236,'Settings'!$A$18:$B$48,2,FALSE),"Not in categories"))</f>
        <v/>
      </c>
    </row>
    <row r="1237">
      <c r="A1237" s="31" t="n"/>
      <c r="B1237" s="32" t="n"/>
      <c r="C1237" s="32" t="n"/>
      <c r="D1237" s="33" t="n"/>
      <c r="E1237" s="33" t="n"/>
      <c r="F1237" s="33" t="n"/>
      <c r="G1237" s="34" t="n"/>
      <c r="H1237" s="35">
        <f>IF(A1237="","",DATE(YEAR(A1237),MONTH(A1237),1))</f>
        <v/>
      </c>
      <c r="I1237" s="35">
        <f>IF(A1237="","",IF(G1237="",H1237,DATE(YEAR(G1237),MONTH(G1237),1)))</f>
        <v/>
      </c>
      <c r="J1237" s="36">
        <f>IF(D1237="","",IFERROR(VLOOKUP(D1237,'Settings'!$A$18:$B$48,2,FALSE),"Not in categories"))</f>
        <v/>
      </c>
    </row>
    <row r="1238">
      <c r="A1238" s="31" t="n"/>
      <c r="B1238" s="32" t="n"/>
      <c r="C1238" s="32" t="n"/>
      <c r="D1238" s="33" t="n"/>
      <c r="E1238" s="33" t="n"/>
      <c r="F1238" s="33" t="n"/>
      <c r="G1238" s="34" t="n"/>
      <c r="H1238" s="35">
        <f>IF(A1238="","",DATE(YEAR(A1238),MONTH(A1238),1))</f>
        <v/>
      </c>
      <c r="I1238" s="35">
        <f>IF(A1238="","",IF(G1238="",H1238,DATE(YEAR(G1238),MONTH(G1238),1)))</f>
        <v/>
      </c>
      <c r="J1238" s="36">
        <f>IF(D1238="","",IFERROR(VLOOKUP(D1238,'Settings'!$A$18:$B$48,2,FALSE),"Not in categories"))</f>
        <v/>
      </c>
    </row>
    <row r="1239">
      <c r="A1239" s="31" t="n"/>
      <c r="B1239" s="32" t="n"/>
      <c r="C1239" s="32" t="n"/>
      <c r="D1239" s="33" t="n"/>
      <c r="E1239" s="33" t="n"/>
      <c r="F1239" s="33" t="n"/>
      <c r="G1239" s="34" t="n"/>
      <c r="H1239" s="35">
        <f>IF(A1239="","",DATE(YEAR(A1239),MONTH(A1239),1))</f>
        <v/>
      </c>
      <c r="I1239" s="35">
        <f>IF(A1239="","",IF(G1239="",H1239,DATE(YEAR(G1239),MONTH(G1239),1)))</f>
        <v/>
      </c>
      <c r="J1239" s="36">
        <f>IF(D1239="","",IFERROR(VLOOKUP(D1239,'Settings'!$A$18:$B$48,2,FALSE),"Not in categories"))</f>
        <v/>
      </c>
    </row>
    <row r="1240">
      <c r="A1240" s="31" t="n"/>
      <c r="B1240" s="32" t="n"/>
      <c r="C1240" s="32" t="n"/>
      <c r="D1240" s="33" t="n"/>
      <c r="E1240" s="33" t="n"/>
      <c r="F1240" s="33" t="n"/>
      <c r="G1240" s="34" t="n"/>
      <c r="H1240" s="35">
        <f>IF(A1240="","",DATE(YEAR(A1240),MONTH(A1240),1))</f>
        <v/>
      </c>
      <c r="I1240" s="35">
        <f>IF(A1240="","",IF(G1240="",H1240,DATE(YEAR(G1240),MONTH(G1240),1)))</f>
        <v/>
      </c>
      <c r="J1240" s="36">
        <f>IF(D1240="","",IFERROR(VLOOKUP(D1240,'Settings'!$A$18:$B$48,2,FALSE),"Not in categories"))</f>
        <v/>
      </c>
    </row>
    <row r="1241">
      <c r="A1241" s="31" t="n"/>
      <c r="B1241" s="32" t="n"/>
      <c r="C1241" s="32" t="n"/>
      <c r="D1241" s="33" t="n"/>
      <c r="E1241" s="33" t="n"/>
      <c r="F1241" s="33" t="n"/>
      <c r="G1241" s="34" t="n"/>
      <c r="H1241" s="35">
        <f>IF(A1241="","",DATE(YEAR(A1241),MONTH(A1241),1))</f>
        <v/>
      </c>
      <c r="I1241" s="35">
        <f>IF(A1241="","",IF(G1241="",H1241,DATE(YEAR(G1241),MONTH(G1241),1)))</f>
        <v/>
      </c>
      <c r="J1241" s="36">
        <f>IF(D1241="","",IFERROR(VLOOKUP(D1241,'Settings'!$A$18:$B$48,2,FALSE),"Not in categories"))</f>
        <v/>
      </c>
    </row>
    <row r="1242">
      <c r="A1242" s="31" t="n"/>
      <c r="B1242" s="32" t="n"/>
      <c r="C1242" s="32" t="n"/>
      <c r="D1242" s="33" t="n"/>
      <c r="E1242" s="33" t="n"/>
      <c r="F1242" s="33" t="n"/>
      <c r="G1242" s="34" t="n"/>
      <c r="H1242" s="35">
        <f>IF(A1242="","",DATE(YEAR(A1242),MONTH(A1242),1))</f>
        <v/>
      </c>
      <c r="I1242" s="35">
        <f>IF(A1242="","",IF(G1242="",H1242,DATE(YEAR(G1242),MONTH(G1242),1)))</f>
        <v/>
      </c>
      <c r="J1242" s="36">
        <f>IF(D1242="","",IFERROR(VLOOKUP(D1242,'Settings'!$A$18:$B$48,2,FALSE),"Not in categories"))</f>
        <v/>
      </c>
    </row>
    <row r="1243">
      <c r="A1243" s="31" t="n"/>
      <c r="B1243" s="32" t="n"/>
      <c r="C1243" s="32" t="n"/>
      <c r="D1243" s="33" t="n"/>
      <c r="E1243" s="33" t="n"/>
      <c r="F1243" s="33" t="n"/>
      <c r="G1243" s="34" t="n"/>
      <c r="H1243" s="35">
        <f>IF(A1243="","",DATE(YEAR(A1243),MONTH(A1243),1))</f>
        <v/>
      </c>
      <c r="I1243" s="35">
        <f>IF(A1243="","",IF(G1243="",H1243,DATE(YEAR(G1243),MONTH(G1243),1)))</f>
        <v/>
      </c>
      <c r="J1243" s="36">
        <f>IF(D1243="","",IFERROR(VLOOKUP(D1243,'Settings'!$A$18:$B$48,2,FALSE),"Not in categories"))</f>
        <v/>
      </c>
    </row>
    <row r="1244">
      <c r="A1244" s="31" t="n"/>
      <c r="B1244" s="32" t="n"/>
      <c r="C1244" s="32" t="n"/>
      <c r="D1244" s="33" t="n"/>
      <c r="E1244" s="33" t="n"/>
      <c r="F1244" s="33" t="n"/>
      <c r="G1244" s="34" t="n"/>
      <c r="H1244" s="35">
        <f>IF(A1244="","",DATE(YEAR(A1244),MONTH(A1244),1))</f>
        <v/>
      </c>
      <c r="I1244" s="35">
        <f>IF(A1244="","",IF(G1244="",H1244,DATE(YEAR(G1244),MONTH(G1244),1)))</f>
        <v/>
      </c>
      <c r="J1244" s="36">
        <f>IF(D1244="","",IFERROR(VLOOKUP(D1244,'Settings'!$A$18:$B$48,2,FALSE),"Not in categories"))</f>
        <v/>
      </c>
    </row>
    <row r="1245">
      <c r="A1245" s="31" t="n"/>
      <c r="B1245" s="32" t="n"/>
      <c r="C1245" s="32" t="n"/>
      <c r="D1245" s="33" t="n"/>
      <c r="E1245" s="33" t="n"/>
      <c r="F1245" s="33" t="n"/>
      <c r="G1245" s="34" t="n"/>
      <c r="H1245" s="35">
        <f>IF(A1245="","",DATE(YEAR(A1245),MONTH(A1245),1))</f>
        <v/>
      </c>
      <c r="I1245" s="35">
        <f>IF(A1245="","",IF(G1245="",H1245,DATE(YEAR(G1245),MONTH(G1245),1)))</f>
        <v/>
      </c>
      <c r="J1245" s="36">
        <f>IF(D1245="","",IFERROR(VLOOKUP(D1245,'Settings'!$A$18:$B$48,2,FALSE),"Not in categories"))</f>
        <v/>
      </c>
    </row>
    <row r="1246">
      <c r="A1246" s="31" t="n"/>
      <c r="B1246" s="32" t="n"/>
      <c r="C1246" s="32" t="n"/>
      <c r="D1246" s="33" t="n"/>
      <c r="E1246" s="33" t="n"/>
      <c r="F1246" s="33" t="n"/>
      <c r="G1246" s="34" t="n"/>
      <c r="H1246" s="35">
        <f>IF(A1246="","",DATE(YEAR(A1246),MONTH(A1246),1))</f>
        <v/>
      </c>
      <c r="I1246" s="35">
        <f>IF(A1246="","",IF(G1246="",H1246,DATE(YEAR(G1246),MONTH(G1246),1)))</f>
        <v/>
      </c>
      <c r="J1246" s="36">
        <f>IF(D1246="","",IFERROR(VLOOKUP(D1246,'Settings'!$A$18:$B$48,2,FALSE),"Not in categories"))</f>
        <v/>
      </c>
    </row>
    <row r="1247">
      <c r="A1247" s="31" t="n"/>
      <c r="B1247" s="32" t="n"/>
      <c r="C1247" s="32" t="n"/>
      <c r="D1247" s="33" t="n"/>
      <c r="E1247" s="33" t="n"/>
      <c r="F1247" s="33" t="n"/>
      <c r="G1247" s="34" t="n"/>
      <c r="H1247" s="35">
        <f>IF(A1247="","",DATE(YEAR(A1247),MONTH(A1247),1))</f>
        <v/>
      </c>
      <c r="I1247" s="35">
        <f>IF(A1247="","",IF(G1247="",H1247,DATE(YEAR(G1247),MONTH(G1247),1)))</f>
        <v/>
      </c>
      <c r="J1247" s="36">
        <f>IF(D1247="","",IFERROR(VLOOKUP(D1247,'Settings'!$A$18:$B$48,2,FALSE),"Not in categories"))</f>
        <v/>
      </c>
    </row>
    <row r="1248">
      <c r="A1248" s="31" t="n"/>
      <c r="B1248" s="32" t="n"/>
      <c r="C1248" s="32" t="n"/>
      <c r="D1248" s="33" t="n"/>
      <c r="E1248" s="33" t="n"/>
      <c r="F1248" s="33" t="n"/>
      <c r="G1248" s="34" t="n"/>
      <c r="H1248" s="35">
        <f>IF(A1248="","",DATE(YEAR(A1248),MONTH(A1248),1))</f>
        <v/>
      </c>
      <c r="I1248" s="35">
        <f>IF(A1248="","",IF(G1248="",H1248,DATE(YEAR(G1248),MONTH(G1248),1)))</f>
        <v/>
      </c>
      <c r="J1248" s="36">
        <f>IF(D1248="","",IFERROR(VLOOKUP(D1248,'Settings'!$A$18:$B$48,2,FALSE),"Not in categories"))</f>
        <v/>
      </c>
    </row>
    <row r="1249">
      <c r="A1249" s="31" t="n"/>
      <c r="B1249" s="32" t="n"/>
      <c r="C1249" s="32" t="n"/>
      <c r="D1249" s="33" t="n"/>
      <c r="E1249" s="33" t="n"/>
      <c r="F1249" s="33" t="n"/>
      <c r="G1249" s="34" t="n"/>
      <c r="H1249" s="35">
        <f>IF(A1249="","",DATE(YEAR(A1249),MONTH(A1249),1))</f>
        <v/>
      </c>
      <c r="I1249" s="35">
        <f>IF(A1249="","",IF(G1249="",H1249,DATE(YEAR(G1249),MONTH(G1249),1)))</f>
        <v/>
      </c>
      <c r="J1249" s="36">
        <f>IF(D1249="","",IFERROR(VLOOKUP(D1249,'Settings'!$A$18:$B$48,2,FALSE),"Not in categories"))</f>
        <v/>
      </c>
    </row>
    <row r="1250">
      <c r="A1250" s="31" t="n"/>
      <c r="B1250" s="32" t="n"/>
      <c r="C1250" s="32" t="n"/>
      <c r="D1250" s="33" t="n"/>
      <c r="E1250" s="33" t="n"/>
      <c r="F1250" s="33" t="n"/>
      <c r="G1250" s="34" t="n"/>
      <c r="H1250" s="35">
        <f>IF(A1250="","",DATE(YEAR(A1250),MONTH(A1250),1))</f>
        <v/>
      </c>
      <c r="I1250" s="35">
        <f>IF(A1250="","",IF(G1250="",H1250,DATE(YEAR(G1250),MONTH(G1250),1)))</f>
        <v/>
      </c>
      <c r="J1250" s="36">
        <f>IF(D1250="","",IFERROR(VLOOKUP(D1250,'Settings'!$A$18:$B$48,2,FALSE),"Not in categories"))</f>
        <v/>
      </c>
    </row>
    <row r="1251">
      <c r="A1251" s="31" t="n"/>
      <c r="B1251" s="32" t="n"/>
      <c r="C1251" s="32" t="n"/>
      <c r="D1251" s="33" t="n"/>
      <c r="E1251" s="33" t="n"/>
      <c r="F1251" s="33" t="n"/>
      <c r="G1251" s="34" t="n"/>
      <c r="H1251" s="35">
        <f>IF(A1251="","",DATE(YEAR(A1251),MONTH(A1251),1))</f>
        <v/>
      </c>
      <c r="I1251" s="35">
        <f>IF(A1251="","",IF(G1251="",H1251,DATE(YEAR(G1251),MONTH(G1251),1)))</f>
        <v/>
      </c>
      <c r="J1251" s="36">
        <f>IF(D1251="","",IFERROR(VLOOKUP(D1251,'Settings'!$A$18:$B$48,2,FALSE),"Not in categories"))</f>
        <v/>
      </c>
    </row>
    <row r="1252">
      <c r="A1252" s="31" t="n"/>
      <c r="B1252" s="32" t="n"/>
      <c r="C1252" s="32" t="n"/>
      <c r="D1252" s="33" t="n"/>
      <c r="E1252" s="33" t="n"/>
      <c r="F1252" s="33" t="n"/>
      <c r="G1252" s="34" t="n"/>
      <c r="H1252" s="35">
        <f>IF(A1252="","",DATE(YEAR(A1252),MONTH(A1252),1))</f>
        <v/>
      </c>
      <c r="I1252" s="35">
        <f>IF(A1252="","",IF(G1252="",H1252,DATE(YEAR(G1252),MONTH(G1252),1)))</f>
        <v/>
      </c>
      <c r="J1252" s="36">
        <f>IF(D1252="","",IFERROR(VLOOKUP(D1252,'Settings'!$A$18:$B$48,2,FALSE),"Not in categories"))</f>
        <v/>
      </c>
    </row>
    <row r="1253">
      <c r="A1253" s="31" t="n"/>
      <c r="B1253" s="32" t="n"/>
      <c r="C1253" s="32" t="n"/>
      <c r="D1253" s="33" t="n"/>
      <c r="E1253" s="33" t="n"/>
      <c r="F1253" s="33" t="n"/>
      <c r="G1253" s="34" t="n"/>
      <c r="H1253" s="35">
        <f>IF(A1253="","",DATE(YEAR(A1253),MONTH(A1253),1))</f>
        <v/>
      </c>
      <c r="I1253" s="35">
        <f>IF(A1253="","",IF(G1253="",H1253,DATE(YEAR(G1253),MONTH(G1253),1)))</f>
        <v/>
      </c>
      <c r="J1253" s="36">
        <f>IF(D1253="","",IFERROR(VLOOKUP(D1253,'Settings'!$A$18:$B$48,2,FALSE),"Not in categories"))</f>
        <v/>
      </c>
    </row>
    <row r="1254">
      <c r="A1254" s="31" t="n"/>
      <c r="B1254" s="32" t="n"/>
      <c r="C1254" s="32" t="n"/>
      <c r="D1254" s="33" t="n"/>
      <c r="E1254" s="33" t="n"/>
      <c r="F1254" s="33" t="n"/>
      <c r="G1254" s="34" t="n"/>
      <c r="H1254" s="35">
        <f>IF(A1254="","",DATE(YEAR(A1254),MONTH(A1254),1))</f>
        <v/>
      </c>
      <c r="I1254" s="35">
        <f>IF(A1254="","",IF(G1254="",H1254,DATE(YEAR(G1254),MONTH(G1254),1)))</f>
        <v/>
      </c>
      <c r="J1254" s="36">
        <f>IF(D1254="","",IFERROR(VLOOKUP(D1254,'Settings'!$A$18:$B$48,2,FALSE),"Not in categories"))</f>
        <v/>
      </c>
    </row>
    <row r="1255">
      <c r="A1255" s="31" t="n"/>
      <c r="B1255" s="32" t="n"/>
      <c r="C1255" s="32" t="n"/>
      <c r="D1255" s="33" t="n"/>
      <c r="E1255" s="33" t="n"/>
      <c r="F1255" s="33" t="n"/>
      <c r="G1255" s="34" t="n"/>
      <c r="H1255" s="35">
        <f>IF(A1255="","",DATE(YEAR(A1255),MONTH(A1255),1))</f>
        <v/>
      </c>
      <c r="I1255" s="35">
        <f>IF(A1255="","",IF(G1255="",H1255,DATE(YEAR(G1255),MONTH(G1255),1)))</f>
        <v/>
      </c>
      <c r="J1255" s="36">
        <f>IF(D1255="","",IFERROR(VLOOKUP(D1255,'Settings'!$A$18:$B$48,2,FALSE),"Not in categories"))</f>
        <v/>
      </c>
    </row>
    <row r="1256">
      <c r="A1256" s="31" t="n"/>
      <c r="B1256" s="32" t="n"/>
      <c r="C1256" s="32" t="n"/>
      <c r="D1256" s="33" t="n"/>
      <c r="E1256" s="33" t="n"/>
      <c r="F1256" s="33" t="n"/>
      <c r="G1256" s="34" t="n"/>
      <c r="H1256" s="35">
        <f>IF(A1256="","",DATE(YEAR(A1256),MONTH(A1256),1))</f>
        <v/>
      </c>
      <c r="I1256" s="35">
        <f>IF(A1256="","",IF(G1256="",H1256,DATE(YEAR(G1256),MONTH(G1256),1)))</f>
        <v/>
      </c>
      <c r="J1256" s="36">
        <f>IF(D1256="","",IFERROR(VLOOKUP(D1256,'Settings'!$A$18:$B$48,2,FALSE),"Not in categories"))</f>
        <v/>
      </c>
    </row>
    <row r="1257">
      <c r="A1257" s="31" t="n"/>
      <c r="B1257" s="32" t="n"/>
      <c r="C1257" s="32" t="n"/>
      <c r="D1257" s="33" t="n"/>
      <c r="E1257" s="33" t="n"/>
      <c r="F1257" s="33" t="n"/>
      <c r="G1257" s="34" t="n"/>
      <c r="H1257" s="35">
        <f>IF(A1257="","",DATE(YEAR(A1257),MONTH(A1257),1))</f>
        <v/>
      </c>
      <c r="I1257" s="35">
        <f>IF(A1257="","",IF(G1257="",H1257,DATE(YEAR(G1257),MONTH(G1257),1)))</f>
        <v/>
      </c>
      <c r="J1257" s="36">
        <f>IF(D1257="","",IFERROR(VLOOKUP(D1257,'Settings'!$A$18:$B$48,2,FALSE),"Not in categories"))</f>
        <v/>
      </c>
    </row>
    <row r="1258">
      <c r="A1258" s="31" t="n"/>
      <c r="B1258" s="32" t="n"/>
      <c r="C1258" s="32" t="n"/>
      <c r="D1258" s="33" t="n"/>
      <c r="E1258" s="33" t="n"/>
      <c r="F1258" s="33" t="n"/>
      <c r="G1258" s="34" t="n"/>
      <c r="H1258" s="35">
        <f>IF(A1258="","",DATE(YEAR(A1258),MONTH(A1258),1))</f>
        <v/>
      </c>
      <c r="I1258" s="35">
        <f>IF(A1258="","",IF(G1258="",H1258,DATE(YEAR(G1258),MONTH(G1258),1)))</f>
        <v/>
      </c>
      <c r="J1258" s="36">
        <f>IF(D1258="","",IFERROR(VLOOKUP(D1258,'Settings'!$A$18:$B$48,2,FALSE),"Not in categories"))</f>
        <v/>
      </c>
    </row>
    <row r="1259">
      <c r="A1259" s="31" t="n"/>
      <c r="B1259" s="32" t="n"/>
      <c r="C1259" s="32" t="n"/>
      <c r="D1259" s="33" t="n"/>
      <c r="E1259" s="33" t="n"/>
      <c r="F1259" s="33" t="n"/>
      <c r="G1259" s="34" t="n"/>
      <c r="H1259" s="35">
        <f>IF(A1259="","",DATE(YEAR(A1259),MONTH(A1259),1))</f>
        <v/>
      </c>
      <c r="I1259" s="35">
        <f>IF(A1259="","",IF(G1259="",H1259,DATE(YEAR(G1259),MONTH(G1259),1)))</f>
        <v/>
      </c>
      <c r="J1259" s="36">
        <f>IF(D1259="","",IFERROR(VLOOKUP(D1259,'Settings'!$A$18:$B$48,2,FALSE),"Not in categories"))</f>
        <v/>
      </c>
    </row>
    <row r="1260">
      <c r="A1260" s="31" t="n"/>
      <c r="B1260" s="32" t="n"/>
      <c r="C1260" s="32" t="n"/>
      <c r="D1260" s="33" t="n"/>
      <c r="E1260" s="33" t="n"/>
      <c r="F1260" s="33" t="n"/>
      <c r="G1260" s="34" t="n"/>
      <c r="H1260" s="35">
        <f>IF(A1260="","",DATE(YEAR(A1260),MONTH(A1260),1))</f>
        <v/>
      </c>
      <c r="I1260" s="35">
        <f>IF(A1260="","",IF(G1260="",H1260,DATE(YEAR(G1260),MONTH(G1260),1)))</f>
        <v/>
      </c>
      <c r="J1260" s="36">
        <f>IF(D1260="","",IFERROR(VLOOKUP(D1260,'Settings'!$A$18:$B$48,2,FALSE),"Not in categories"))</f>
        <v/>
      </c>
    </row>
    <row r="1261">
      <c r="A1261" s="31" t="n"/>
      <c r="B1261" s="32" t="n"/>
      <c r="C1261" s="32" t="n"/>
      <c r="D1261" s="33" t="n"/>
      <c r="E1261" s="33" t="n"/>
      <c r="F1261" s="33" t="n"/>
      <c r="G1261" s="34" t="n"/>
      <c r="H1261" s="35">
        <f>IF(A1261="","",DATE(YEAR(A1261),MONTH(A1261),1))</f>
        <v/>
      </c>
      <c r="I1261" s="35">
        <f>IF(A1261="","",IF(G1261="",H1261,DATE(YEAR(G1261),MONTH(G1261),1)))</f>
        <v/>
      </c>
      <c r="J1261" s="36">
        <f>IF(D1261="","",IFERROR(VLOOKUP(D1261,'Settings'!$A$18:$B$48,2,FALSE),"Not in categories"))</f>
        <v/>
      </c>
    </row>
    <row r="1262">
      <c r="A1262" s="31" t="n"/>
      <c r="B1262" s="32" t="n"/>
      <c r="C1262" s="32" t="n"/>
      <c r="D1262" s="33" t="n"/>
      <c r="E1262" s="33" t="n"/>
      <c r="F1262" s="33" t="n"/>
      <c r="G1262" s="34" t="n"/>
      <c r="H1262" s="35">
        <f>IF(A1262="","",DATE(YEAR(A1262),MONTH(A1262),1))</f>
        <v/>
      </c>
      <c r="I1262" s="35">
        <f>IF(A1262="","",IF(G1262="",H1262,DATE(YEAR(G1262),MONTH(G1262),1)))</f>
        <v/>
      </c>
      <c r="J1262" s="36">
        <f>IF(D1262="","",IFERROR(VLOOKUP(D1262,'Settings'!$A$18:$B$48,2,FALSE),"Not in categories"))</f>
        <v/>
      </c>
    </row>
    <row r="1263">
      <c r="A1263" s="31" t="n"/>
      <c r="B1263" s="32" t="n"/>
      <c r="C1263" s="32" t="n"/>
      <c r="D1263" s="33" t="n"/>
      <c r="E1263" s="33" t="n"/>
      <c r="F1263" s="33" t="n"/>
      <c r="G1263" s="34" t="n"/>
      <c r="H1263" s="35">
        <f>IF(A1263="","",DATE(YEAR(A1263),MONTH(A1263),1))</f>
        <v/>
      </c>
      <c r="I1263" s="35">
        <f>IF(A1263="","",IF(G1263="",H1263,DATE(YEAR(G1263),MONTH(G1263),1)))</f>
        <v/>
      </c>
      <c r="J1263" s="36">
        <f>IF(D1263="","",IFERROR(VLOOKUP(D1263,'Settings'!$A$18:$B$48,2,FALSE),"Not in categories"))</f>
        <v/>
      </c>
    </row>
    <row r="1264">
      <c r="A1264" s="31" t="n"/>
      <c r="B1264" s="32" t="n"/>
      <c r="C1264" s="32" t="n"/>
      <c r="D1264" s="33" t="n"/>
      <c r="E1264" s="33" t="n"/>
      <c r="F1264" s="33" t="n"/>
      <c r="G1264" s="34" t="n"/>
      <c r="H1264" s="35">
        <f>IF(A1264="","",DATE(YEAR(A1264),MONTH(A1264),1))</f>
        <v/>
      </c>
      <c r="I1264" s="35">
        <f>IF(A1264="","",IF(G1264="",H1264,DATE(YEAR(G1264),MONTH(G1264),1)))</f>
        <v/>
      </c>
      <c r="J1264" s="36">
        <f>IF(D1264="","",IFERROR(VLOOKUP(D1264,'Settings'!$A$18:$B$48,2,FALSE),"Not in categories"))</f>
        <v/>
      </c>
    </row>
    <row r="1265">
      <c r="A1265" s="31" t="n"/>
      <c r="B1265" s="32" t="n"/>
      <c r="C1265" s="32" t="n"/>
      <c r="D1265" s="33" t="n"/>
      <c r="E1265" s="33" t="n"/>
      <c r="F1265" s="33" t="n"/>
      <c r="G1265" s="34" t="n"/>
      <c r="H1265" s="35">
        <f>IF(A1265="","",DATE(YEAR(A1265),MONTH(A1265),1))</f>
        <v/>
      </c>
      <c r="I1265" s="35">
        <f>IF(A1265="","",IF(G1265="",H1265,DATE(YEAR(G1265),MONTH(G1265),1)))</f>
        <v/>
      </c>
      <c r="J1265" s="36">
        <f>IF(D1265="","",IFERROR(VLOOKUP(D1265,'Settings'!$A$18:$B$48,2,FALSE),"Not in categories"))</f>
        <v/>
      </c>
    </row>
    <row r="1266">
      <c r="A1266" s="31" t="n"/>
      <c r="B1266" s="32" t="n"/>
      <c r="C1266" s="32" t="n"/>
      <c r="D1266" s="33" t="n"/>
      <c r="E1266" s="33" t="n"/>
      <c r="F1266" s="33" t="n"/>
      <c r="G1266" s="34" t="n"/>
      <c r="H1266" s="35">
        <f>IF(A1266="","",DATE(YEAR(A1266),MONTH(A1266),1))</f>
        <v/>
      </c>
      <c r="I1266" s="35">
        <f>IF(A1266="","",IF(G1266="",H1266,DATE(YEAR(G1266),MONTH(G1266),1)))</f>
        <v/>
      </c>
      <c r="J1266" s="36">
        <f>IF(D1266="","",IFERROR(VLOOKUP(D1266,'Settings'!$A$18:$B$48,2,FALSE),"Not in categories"))</f>
        <v/>
      </c>
    </row>
    <row r="1267">
      <c r="A1267" s="31" t="n"/>
      <c r="B1267" s="32" t="n"/>
      <c r="C1267" s="32" t="n"/>
      <c r="D1267" s="33" t="n"/>
      <c r="E1267" s="33" t="n"/>
      <c r="F1267" s="33" t="n"/>
      <c r="G1267" s="34" t="n"/>
      <c r="H1267" s="35">
        <f>IF(A1267="","",DATE(YEAR(A1267),MONTH(A1267),1))</f>
        <v/>
      </c>
      <c r="I1267" s="35">
        <f>IF(A1267="","",IF(G1267="",H1267,DATE(YEAR(G1267),MONTH(G1267),1)))</f>
        <v/>
      </c>
      <c r="J1267" s="36">
        <f>IF(D1267="","",IFERROR(VLOOKUP(D1267,'Settings'!$A$18:$B$48,2,FALSE),"Not in categories"))</f>
        <v/>
      </c>
    </row>
    <row r="1268">
      <c r="A1268" s="31" t="n"/>
      <c r="B1268" s="32" t="n"/>
      <c r="C1268" s="32" t="n"/>
      <c r="D1268" s="33" t="n"/>
      <c r="E1268" s="33" t="n"/>
      <c r="F1268" s="33" t="n"/>
      <c r="G1268" s="34" t="n"/>
      <c r="H1268" s="35">
        <f>IF(A1268="","",DATE(YEAR(A1268),MONTH(A1268),1))</f>
        <v/>
      </c>
      <c r="I1268" s="35">
        <f>IF(A1268="","",IF(G1268="",H1268,DATE(YEAR(G1268),MONTH(G1268),1)))</f>
        <v/>
      </c>
      <c r="J1268" s="36">
        <f>IF(D1268="","",IFERROR(VLOOKUP(D1268,'Settings'!$A$18:$B$48,2,FALSE),"Not in categories"))</f>
        <v/>
      </c>
    </row>
    <row r="1269">
      <c r="A1269" s="31" t="n"/>
      <c r="B1269" s="32" t="n"/>
      <c r="C1269" s="32" t="n"/>
      <c r="D1269" s="33" t="n"/>
      <c r="E1269" s="33" t="n"/>
      <c r="F1269" s="33" t="n"/>
      <c r="G1269" s="34" t="n"/>
      <c r="H1269" s="35">
        <f>IF(A1269="","",DATE(YEAR(A1269),MONTH(A1269),1))</f>
        <v/>
      </c>
      <c r="I1269" s="35">
        <f>IF(A1269="","",IF(G1269="",H1269,DATE(YEAR(G1269),MONTH(G1269),1)))</f>
        <v/>
      </c>
      <c r="J1269" s="36">
        <f>IF(D1269="","",IFERROR(VLOOKUP(D1269,'Settings'!$A$18:$B$48,2,FALSE),"Not in categories"))</f>
        <v/>
      </c>
    </row>
    <row r="1270">
      <c r="A1270" s="31" t="n"/>
      <c r="B1270" s="32" t="n"/>
      <c r="C1270" s="32" t="n"/>
      <c r="D1270" s="33" t="n"/>
      <c r="E1270" s="33" t="n"/>
      <c r="F1270" s="33" t="n"/>
      <c r="G1270" s="34" t="n"/>
      <c r="H1270" s="35">
        <f>IF(A1270="","",DATE(YEAR(A1270),MONTH(A1270),1))</f>
        <v/>
      </c>
      <c r="I1270" s="35">
        <f>IF(A1270="","",IF(G1270="",H1270,DATE(YEAR(G1270),MONTH(G1270),1)))</f>
        <v/>
      </c>
      <c r="J1270" s="36">
        <f>IF(D1270="","",IFERROR(VLOOKUP(D1270,'Settings'!$A$18:$B$48,2,FALSE),"Not in categories"))</f>
        <v/>
      </c>
    </row>
    <row r="1271">
      <c r="A1271" s="31" t="n"/>
      <c r="B1271" s="32" t="n"/>
      <c r="C1271" s="32" t="n"/>
      <c r="D1271" s="33" t="n"/>
      <c r="E1271" s="33" t="n"/>
      <c r="F1271" s="33" t="n"/>
      <c r="G1271" s="34" t="n"/>
      <c r="H1271" s="35">
        <f>IF(A1271="","",DATE(YEAR(A1271),MONTH(A1271),1))</f>
        <v/>
      </c>
      <c r="I1271" s="35">
        <f>IF(A1271="","",IF(G1271="",H1271,DATE(YEAR(G1271),MONTH(G1271),1)))</f>
        <v/>
      </c>
      <c r="J1271" s="36">
        <f>IF(D1271="","",IFERROR(VLOOKUP(D1271,'Settings'!$A$18:$B$48,2,FALSE),"Not in categories"))</f>
        <v/>
      </c>
    </row>
    <row r="1272">
      <c r="A1272" s="31" t="n"/>
      <c r="B1272" s="32" t="n"/>
      <c r="C1272" s="32" t="n"/>
      <c r="D1272" s="33" t="n"/>
      <c r="E1272" s="33" t="n"/>
      <c r="F1272" s="33" t="n"/>
      <c r="G1272" s="34" t="n"/>
      <c r="H1272" s="35">
        <f>IF(A1272="","",DATE(YEAR(A1272),MONTH(A1272),1))</f>
        <v/>
      </c>
      <c r="I1272" s="35">
        <f>IF(A1272="","",IF(G1272="",H1272,DATE(YEAR(G1272),MONTH(G1272),1)))</f>
        <v/>
      </c>
      <c r="J1272" s="36">
        <f>IF(D1272="","",IFERROR(VLOOKUP(D1272,'Settings'!$A$18:$B$48,2,FALSE),"Not in categories"))</f>
        <v/>
      </c>
    </row>
    <row r="1273">
      <c r="A1273" s="31" t="n"/>
      <c r="B1273" s="32" t="n"/>
      <c r="C1273" s="32" t="n"/>
      <c r="D1273" s="33" t="n"/>
      <c r="E1273" s="33" t="n"/>
      <c r="F1273" s="33" t="n"/>
      <c r="G1273" s="34" t="n"/>
      <c r="H1273" s="35">
        <f>IF(A1273="","",DATE(YEAR(A1273),MONTH(A1273),1))</f>
        <v/>
      </c>
      <c r="I1273" s="35">
        <f>IF(A1273="","",IF(G1273="",H1273,DATE(YEAR(G1273),MONTH(G1273),1)))</f>
        <v/>
      </c>
      <c r="J1273" s="36">
        <f>IF(D1273="","",IFERROR(VLOOKUP(D1273,'Settings'!$A$18:$B$48,2,FALSE),"Not in categories"))</f>
        <v/>
      </c>
    </row>
    <row r="1274">
      <c r="A1274" s="31" t="n"/>
      <c r="B1274" s="32" t="n"/>
      <c r="C1274" s="32" t="n"/>
      <c r="D1274" s="33" t="n"/>
      <c r="E1274" s="33" t="n"/>
      <c r="F1274" s="33" t="n"/>
      <c r="G1274" s="34" t="n"/>
      <c r="H1274" s="35">
        <f>IF(A1274="","",DATE(YEAR(A1274),MONTH(A1274),1))</f>
        <v/>
      </c>
      <c r="I1274" s="35">
        <f>IF(A1274="","",IF(G1274="",H1274,DATE(YEAR(G1274),MONTH(G1274),1)))</f>
        <v/>
      </c>
      <c r="J1274" s="36">
        <f>IF(D1274="","",IFERROR(VLOOKUP(D1274,'Settings'!$A$18:$B$48,2,FALSE),"Not in categories"))</f>
        <v/>
      </c>
    </row>
    <row r="1275">
      <c r="A1275" s="31" t="n"/>
      <c r="B1275" s="32" t="n"/>
      <c r="C1275" s="32" t="n"/>
      <c r="D1275" s="33" t="n"/>
      <c r="E1275" s="33" t="n"/>
      <c r="F1275" s="33" t="n"/>
      <c r="G1275" s="34" t="n"/>
      <c r="H1275" s="35">
        <f>IF(A1275="","",DATE(YEAR(A1275),MONTH(A1275),1))</f>
        <v/>
      </c>
      <c r="I1275" s="35">
        <f>IF(A1275="","",IF(G1275="",H1275,DATE(YEAR(G1275),MONTH(G1275),1)))</f>
        <v/>
      </c>
      <c r="J1275" s="36">
        <f>IF(D1275="","",IFERROR(VLOOKUP(D1275,'Settings'!$A$18:$B$48,2,FALSE),"Not in categories"))</f>
        <v/>
      </c>
    </row>
    <row r="1276">
      <c r="A1276" s="31" t="n"/>
      <c r="B1276" s="32" t="n"/>
      <c r="C1276" s="32" t="n"/>
      <c r="D1276" s="33" t="n"/>
      <c r="E1276" s="33" t="n"/>
      <c r="F1276" s="33" t="n"/>
      <c r="G1276" s="34" t="n"/>
      <c r="H1276" s="35">
        <f>IF(A1276="","",DATE(YEAR(A1276),MONTH(A1276),1))</f>
        <v/>
      </c>
      <c r="I1276" s="35">
        <f>IF(A1276="","",IF(G1276="",H1276,DATE(YEAR(G1276),MONTH(G1276),1)))</f>
        <v/>
      </c>
      <c r="J1276" s="36">
        <f>IF(D1276="","",IFERROR(VLOOKUP(D1276,'Settings'!$A$18:$B$48,2,FALSE),"Not in categories"))</f>
        <v/>
      </c>
    </row>
    <row r="1277">
      <c r="A1277" s="31" t="n"/>
      <c r="B1277" s="32" t="n"/>
      <c r="C1277" s="32" t="n"/>
      <c r="D1277" s="33" t="n"/>
      <c r="E1277" s="33" t="n"/>
      <c r="F1277" s="33" t="n"/>
      <c r="G1277" s="34" t="n"/>
      <c r="H1277" s="35">
        <f>IF(A1277="","",DATE(YEAR(A1277),MONTH(A1277),1))</f>
        <v/>
      </c>
      <c r="I1277" s="35">
        <f>IF(A1277="","",IF(G1277="",H1277,DATE(YEAR(G1277),MONTH(G1277),1)))</f>
        <v/>
      </c>
      <c r="J1277" s="36">
        <f>IF(D1277="","",IFERROR(VLOOKUP(D1277,'Settings'!$A$18:$B$48,2,FALSE),"Not in categories"))</f>
        <v/>
      </c>
    </row>
    <row r="1278">
      <c r="A1278" s="31" t="n"/>
      <c r="B1278" s="32" t="n"/>
      <c r="C1278" s="32" t="n"/>
      <c r="D1278" s="33" t="n"/>
      <c r="E1278" s="33" t="n"/>
      <c r="F1278" s="33" t="n"/>
      <c r="G1278" s="34" t="n"/>
      <c r="H1278" s="35">
        <f>IF(A1278="","",DATE(YEAR(A1278),MONTH(A1278),1))</f>
        <v/>
      </c>
      <c r="I1278" s="35">
        <f>IF(A1278="","",IF(G1278="",H1278,DATE(YEAR(G1278),MONTH(G1278),1)))</f>
        <v/>
      </c>
      <c r="J1278" s="36">
        <f>IF(D1278="","",IFERROR(VLOOKUP(D1278,'Settings'!$A$18:$B$48,2,FALSE),"Not in categories"))</f>
        <v/>
      </c>
    </row>
    <row r="1279">
      <c r="A1279" s="31" t="n"/>
      <c r="B1279" s="32" t="n"/>
      <c r="C1279" s="32" t="n"/>
      <c r="D1279" s="33" t="n"/>
      <c r="E1279" s="33" t="n"/>
      <c r="F1279" s="33" t="n"/>
      <c r="G1279" s="34" t="n"/>
      <c r="H1279" s="35">
        <f>IF(A1279="","",DATE(YEAR(A1279),MONTH(A1279),1))</f>
        <v/>
      </c>
      <c r="I1279" s="35">
        <f>IF(A1279="","",IF(G1279="",H1279,DATE(YEAR(G1279),MONTH(G1279),1)))</f>
        <v/>
      </c>
      <c r="J1279" s="36">
        <f>IF(D1279="","",IFERROR(VLOOKUP(D1279,'Settings'!$A$18:$B$48,2,FALSE),"Not in categories"))</f>
        <v/>
      </c>
    </row>
    <row r="1280">
      <c r="A1280" s="31" t="n"/>
      <c r="B1280" s="32" t="n"/>
      <c r="C1280" s="32" t="n"/>
      <c r="D1280" s="33" t="n"/>
      <c r="E1280" s="33" t="n"/>
      <c r="F1280" s="33" t="n"/>
      <c r="G1280" s="34" t="n"/>
      <c r="H1280" s="35">
        <f>IF(A1280="","",DATE(YEAR(A1280),MONTH(A1280),1))</f>
        <v/>
      </c>
      <c r="I1280" s="35">
        <f>IF(A1280="","",IF(G1280="",H1280,DATE(YEAR(G1280),MONTH(G1280),1)))</f>
        <v/>
      </c>
      <c r="J1280" s="36">
        <f>IF(D1280="","",IFERROR(VLOOKUP(D1280,'Settings'!$A$18:$B$48,2,FALSE),"Not in categories"))</f>
        <v/>
      </c>
    </row>
    <row r="1281">
      <c r="A1281" s="31" t="n"/>
      <c r="B1281" s="32" t="n"/>
      <c r="C1281" s="32" t="n"/>
      <c r="D1281" s="33" t="n"/>
      <c r="E1281" s="33" t="n"/>
      <c r="F1281" s="33" t="n"/>
      <c r="G1281" s="34" t="n"/>
      <c r="H1281" s="35">
        <f>IF(A1281="","",DATE(YEAR(A1281),MONTH(A1281),1))</f>
        <v/>
      </c>
      <c r="I1281" s="35">
        <f>IF(A1281="","",IF(G1281="",H1281,DATE(YEAR(G1281),MONTH(G1281),1)))</f>
        <v/>
      </c>
      <c r="J1281" s="36">
        <f>IF(D1281="","",IFERROR(VLOOKUP(D1281,'Settings'!$A$18:$B$48,2,FALSE),"Not in categories"))</f>
        <v/>
      </c>
    </row>
    <row r="1282">
      <c r="A1282" s="31" t="n"/>
      <c r="B1282" s="32" t="n"/>
      <c r="C1282" s="32" t="n"/>
      <c r="D1282" s="33" t="n"/>
      <c r="E1282" s="33" t="n"/>
      <c r="F1282" s="33" t="n"/>
      <c r="G1282" s="34" t="n"/>
      <c r="H1282" s="35">
        <f>IF(A1282="","",DATE(YEAR(A1282),MONTH(A1282),1))</f>
        <v/>
      </c>
      <c r="I1282" s="35">
        <f>IF(A1282="","",IF(G1282="",H1282,DATE(YEAR(G1282),MONTH(G1282),1)))</f>
        <v/>
      </c>
      <c r="J1282" s="36">
        <f>IF(D1282="","",IFERROR(VLOOKUP(D1282,'Settings'!$A$18:$B$48,2,FALSE),"Not in categories"))</f>
        <v/>
      </c>
    </row>
    <row r="1283">
      <c r="A1283" s="31" t="n"/>
      <c r="B1283" s="32" t="n"/>
      <c r="C1283" s="32" t="n"/>
      <c r="D1283" s="33" t="n"/>
      <c r="E1283" s="33" t="n"/>
      <c r="F1283" s="33" t="n"/>
      <c r="G1283" s="34" t="n"/>
      <c r="H1283" s="35">
        <f>IF(A1283="","",DATE(YEAR(A1283),MONTH(A1283),1))</f>
        <v/>
      </c>
      <c r="I1283" s="35">
        <f>IF(A1283="","",IF(G1283="",H1283,DATE(YEAR(G1283),MONTH(G1283),1)))</f>
        <v/>
      </c>
      <c r="J1283" s="36">
        <f>IF(D1283="","",IFERROR(VLOOKUP(D1283,'Settings'!$A$18:$B$48,2,FALSE),"Not in categories"))</f>
        <v/>
      </c>
    </row>
    <row r="1284">
      <c r="A1284" s="31" t="n"/>
      <c r="B1284" s="32" t="n"/>
      <c r="C1284" s="32" t="n"/>
      <c r="D1284" s="33" t="n"/>
      <c r="E1284" s="33" t="n"/>
      <c r="F1284" s="33" t="n"/>
      <c r="G1284" s="34" t="n"/>
      <c r="H1284" s="35">
        <f>IF(A1284="","",DATE(YEAR(A1284),MONTH(A1284),1))</f>
        <v/>
      </c>
      <c r="I1284" s="35">
        <f>IF(A1284="","",IF(G1284="",H1284,DATE(YEAR(G1284),MONTH(G1284),1)))</f>
        <v/>
      </c>
      <c r="J1284" s="36">
        <f>IF(D1284="","",IFERROR(VLOOKUP(D1284,'Settings'!$A$18:$B$48,2,FALSE),"Not in categories"))</f>
        <v/>
      </c>
    </row>
    <row r="1285">
      <c r="A1285" s="31" t="n"/>
      <c r="B1285" s="32" t="n"/>
      <c r="C1285" s="32" t="n"/>
      <c r="D1285" s="33" t="n"/>
      <c r="E1285" s="33" t="n"/>
      <c r="F1285" s="33" t="n"/>
      <c r="G1285" s="34" t="n"/>
      <c r="H1285" s="35">
        <f>IF(A1285="","",DATE(YEAR(A1285),MONTH(A1285),1))</f>
        <v/>
      </c>
      <c r="I1285" s="35">
        <f>IF(A1285="","",IF(G1285="",H1285,DATE(YEAR(G1285),MONTH(G1285),1)))</f>
        <v/>
      </c>
      <c r="J1285" s="36">
        <f>IF(D1285="","",IFERROR(VLOOKUP(D1285,'Settings'!$A$18:$B$48,2,FALSE),"Not in categories"))</f>
        <v/>
      </c>
    </row>
    <row r="1286">
      <c r="A1286" s="31" t="n"/>
      <c r="B1286" s="32" t="n"/>
      <c r="C1286" s="32" t="n"/>
      <c r="D1286" s="33" t="n"/>
      <c r="E1286" s="33" t="n"/>
      <c r="F1286" s="33" t="n"/>
      <c r="G1286" s="34" t="n"/>
      <c r="H1286" s="35">
        <f>IF(A1286="","",DATE(YEAR(A1286),MONTH(A1286),1))</f>
        <v/>
      </c>
      <c r="I1286" s="35">
        <f>IF(A1286="","",IF(G1286="",H1286,DATE(YEAR(G1286),MONTH(G1286),1)))</f>
        <v/>
      </c>
      <c r="J1286" s="36">
        <f>IF(D1286="","",IFERROR(VLOOKUP(D1286,'Settings'!$A$18:$B$48,2,FALSE),"Not in categories"))</f>
        <v/>
      </c>
    </row>
    <row r="1287">
      <c r="A1287" s="31" t="n"/>
      <c r="B1287" s="32" t="n"/>
      <c r="C1287" s="32" t="n"/>
      <c r="D1287" s="33" t="n"/>
      <c r="E1287" s="33" t="n"/>
      <c r="F1287" s="33" t="n"/>
      <c r="G1287" s="34" t="n"/>
      <c r="H1287" s="35">
        <f>IF(A1287="","",DATE(YEAR(A1287),MONTH(A1287),1))</f>
        <v/>
      </c>
      <c r="I1287" s="35">
        <f>IF(A1287="","",IF(G1287="",H1287,DATE(YEAR(G1287),MONTH(G1287),1)))</f>
        <v/>
      </c>
      <c r="J1287" s="36">
        <f>IF(D1287="","",IFERROR(VLOOKUP(D1287,'Settings'!$A$18:$B$48,2,FALSE),"Not in categories"))</f>
        <v/>
      </c>
    </row>
    <row r="1288">
      <c r="A1288" s="31" t="n"/>
      <c r="B1288" s="32" t="n"/>
      <c r="C1288" s="32" t="n"/>
      <c r="D1288" s="33" t="n"/>
      <c r="E1288" s="33" t="n"/>
      <c r="F1288" s="33" t="n"/>
      <c r="G1288" s="34" t="n"/>
      <c r="H1288" s="35">
        <f>IF(A1288="","",DATE(YEAR(A1288),MONTH(A1288),1))</f>
        <v/>
      </c>
      <c r="I1288" s="35">
        <f>IF(A1288="","",IF(G1288="",H1288,DATE(YEAR(G1288),MONTH(G1288),1)))</f>
        <v/>
      </c>
      <c r="J1288" s="36">
        <f>IF(D1288="","",IFERROR(VLOOKUP(D1288,'Settings'!$A$18:$B$48,2,FALSE),"Not in categories"))</f>
        <v/>
      </c>
    </row>
    <row r="1289">
      <c r="A1289" s="31" t="n"/>
      <c r="B1289" s="32" t="n"/>
      <c r="C1289" s="32" t="n"/>
      <c r="D1289" s="33" t="n"/>
      <c r="E1289" s="33" t="n"/>
      <c r="F1289" s="33" t="n"/>
      <c r="G1289" s="34" t="n"/>
      <c r="H1289" s="35">
        <f>IF(A1289="","",DATE(YEAR(A1289),MONTH(A1289),1))</f>
        <v/>
      </c>
      <c r="I1289" s="35">
        <f>IF(A1289="","",IF(G1289="",H1289,DATE(YEAR(G1289),MONTH(G1289),1)))</f>
        <v/>
      </c>
      <c r="J1289" s="36">
        <f>IF(D1289="","",IFERROR(VLOOKUP(D1289,'Settings'!$A$18:$B$48,2,FALSE),"Not in categories"))</f>
        <v/>
      </c>
    </row>
    <row r="1290">
      <c r="A1290" s="31" t="n"/>
      <c r="B1290" s="32" t="n"/>
      <c r="C1290" s="32" t="n"/>
      <c r="D1290" s="33" t="n"/>
      <c r="E1290" s="33" t="n"/>
      <c r="F1290" s="33" t="n"/>
      <c r="G1290" s="34" t="n"/>
      <c r="H1290" s="35">
        <f>IF(A1290="","",DATE(YEAR(A1290),MONTH(A1290),1))</f>
        <v/>
      </c>
      <c r="I1290" s="35">
        <f>IF(A1290="","",IF(G1290="",H1290,DATE(YEAR(G1290),MONTH(G1290),1)))</f>
        <v/>
      </c>
      <c r="J1290" s="36">
        <f>IF(D1290="","",IFERROR(VLOOKUP(D1290,'Settings'!$A$18:$B$48,2,FALSE),"Not in categories"))</f>
        <v/>
      </c>
    </row>
    <row r="1291">
      <c r="A1291" s="31" t="n"/>
      <c r="B1291" s="32" t="n"/>
      <c r="C1291" s="32" t="n"/>
      <c r="D1291" s="33" t="n"/>
      <c r="E1291" s="33" t="n"/>
      <c r="F1291" s="33" t="n"/>
      <c r="G1291" s="34" t="n"/>
      <c r="H1291" s="35">
        <f>IF(A1291="","",DATE(YEAR(A1291),MONTH(A1291),1))</f>
        <v/>
      </c>
      <c r="I1291" s="35">
        <f>IF(A1291="","",IF(G1291="",H1291,DATE(YEAR(G1291),MONTH(G1291),1)))</f>
        <v/>
      </c>
      <c r="J1291" s="36">
        <f>IF(D1291="","",IFERROR(VLOOKUP(D1291,'Settings'!$A$18:$B$48,2,FALSE),"Not in categories"))</f>
        <v/>
      </c>
    </row>
    <row r="1292">
      <c r="A1292" s="31" t="n"/>
      <c r="B1292" s="32" t="n"/>
      <c r="C1292" s="32" t="n"/>
      <c r="D1292" s="33" t="n"/>
      <c r="E1292" s="33" t="n"/>
      <c r="F1292" s="33" t="n"/>
      <c r="G1292" s="34" t="n"/>
      <c r="H1292" s="35">
        <f>IF(A1292="","",DATE(YEAR(A1292),MONTH(A1292),1))</f>
        <v/>
      </c>
      <c r="I1292" s="35">
        <f>IF(A1292="","",IF(G1292="",H1292,DATE(YEAR(G1292),MONTH(G1292),1)))</f>
        <v/>
      </c>
      <c r="J1292" s="36">
        <f>IF(D1292="","",IFERROR(VLOOKUP(D1292,'Settings'!$A$18:$B$48,2,FALSE),"Not in categories"))</f>
        <v/>
      </c>
    </row>
    <row r="1293">
      <c r="A1293" s="31" t="n"/>
      <c r="B1293" s="32" t="n"/>
      <c r="C1293" s="32" t="n"/>
      <c r="D1293" s="33" t="n"/>
      <c r="E1293" s="33" t="n"/>
      <c r="F1293" s="33" t="n"/>
      <c r="G1293" s="34" t="n"/>
      <c r="H1293" s="35">
        <f>IF(A1293="","",DATE(YEAR(A1293),MONTH(A1293),1))</f>
        <v/>
      </c>
      <c r="I1293" s="35">
        <f>IF(A1293="","",IF(G1293="",H1293,DATE(YEAR(G1293),MONTH(G1293),1)))</f>
        <v/>
      </c>
      <c r="J1293" s="36">
        <f>IF(D1293="","",IFERROR(VLOOKUP(D1293,'Settings'!$A$18:$B$48,2,FALSE),"Not in categories"))</f>
        <v/>
      </c>
    </row>
    <row r="1294">
      <c r="A1294" s="31" t="n"/>
      <c r="B1294" s="32" t="n"/>
      <c r="C1294" s="32" t="n"/>
      <c r="D1294" s="33" t="n"/>
      <c r="E1294" s="33" t="n"/>
      <c r="F1294" s="33" t="n"/>
      <c r="G1294" s="34" t="n"/>
      <c r="H1294" s="35">
        <f>IF(A1294="","",DATE(YEAR(A1294),MONTH(A1294),1))</f>
        <v/>
      </c>
      <c r="I1294" s="35">
        <f>IF(A1294="","",IF(G1294="",H1294,DATE(YEAR(G1294),MONTH(G1294),1)))</f>
        <v/>
      </c>
      <c r="J1294" s="36">
        <f>IF(D1294="","",IFERROR(VLOOKUP(D1294,'Settings'!$A$18:$B$48,2,FALSE),"Not in categories"))</f>
        <v/>
      </c>
    </row>
    <row r="1295">
      <c r="A1295" s="31" t="n"/>
      <c r="B1295" s="32" t="n"/>
      <c r="C1295" s="32" t="n"/>
      <c r="D1295" s="33" t="n"/>
      <c r="E1295" s="33" t="n"/>
      <c r="F1295" s="33" t="n"/>
      <c r="G1295" s="34" t="n"/>
      <c r="H1295" s="35">
        <f>IF(A1295="","",DATE(YEAR(A1295),MONTH(A1295),1))</f>
        <v/>
      </c>
      <c r="I1295" s="35">
        <f>IF(A1295="","",IF(G1295="",H1295,DATE(YEAR(G1295),MONTH(G1295),1)))</f>
        <v/>
      </c>
      <c r="J1295" s="36">
        <f>IF(D1295="","",IFERROR(VLOOKUP(D1295,'Settings'!$A$18:$B$48,2,FALSE),"Not in categories"))</f>
        <v/>
      </c>
    </row>
    <row r="1296">
      <c r="A1296" s="31" t="n"/>
      <c r="B1296" s="32" t="n"/>
      <c r="C1296" s="32" t="n"/>
      <c r="D1296" s="33" t="n"/>
      <c r="E1296" s="33" t="n"/>
      <c r="F1296" s="33" t="n"/>
      <c r="G1296" s="34" t="n"/>
      <c r="H1296" s="35">
        <f>IF(A1296="","",DATE(YEAR(A1296),MONTH(A1296),1))</f>
        <v/>
      </c>
      <c r="I1296" s="35">
        <f>IF(A1296="","",IF(G1296="",H1296,DATE(YEAR(G1296),MONTH(G1296),1)))</f>
        <v/>
      </c>
      <c r="J1296" s="36">
        <f>IF(D1296="","",IFERROR(VLOOKUP(D1296,'Settings'!$A$18:$B$48,2,FALSE),"Not in categories"))</f>
        <v/>
      </c>
    </row>
    <row r="1297">
      <c r="A1297" s="31" t="n"/>
      <c r="B1297" s="32" t="n"/>
      <c r="C1297" s="32" t="n"/>
      <c r="D1297" s="33" t="n"/>
      <c r="E1297" s="33" t="n"/>
      <c r="F1297" s="33" t="n"/>
      <c r="G1297" s="34" t="n"/>
      <c r="H1297" s="35">
        <f>IF(A1297="","",DATE(YEAR(A1297),MONTH(A1297),1))</f>
        <v/>
      </c>
      <c r="I1297" s="35">
        <f>IF(A1297="","",IF(G1297="",H1297,DATE(YEAR(G1297),MONTH(G1297),1)))</f>
        <v/>
      </c>
      <c r="J1297" s="36">
        <f>IF(D1297="","",IFERROR(VLOOKUP(D1297,'Settings'!$A$18:$B$48,2,FALSE),"Not in categories"))</f>
        <v/>
      </c>
    </row>
    <row r="1298">
      <c r="A1298" s="31" t="n"/>
      <c r="B1298" s="32" t="n"/>
      <c r="C1298" s="32" t="n"/>
      <c r="D1298" s="33" t="n"/>
      <c r="E1298" s="33" t="n"/>
      <c r="F1298" s="33" t="n"/>
      <c r="G1298" s="34" t="n"/>
      <c r="H1298" s="35">
        <f>IF(A1298="","",DATE(YEAR(A1298),MONTH(A1298),1))</f>
        <v/>
      </c>
      <c r="I1298" s="35">
        <f>IF(A1298="","",IF(G1298="",H1298,DATE(YEAR(G1298),MONTH(G1298),1)))</f>
        <v/>
      </c>
      <c r="J1298" s="36">
        <f>IF(D1298="","",IFERROR(VLOOKUP(D1298,'Settings'!$A$18:$B$48,2,FALSE),"Not in categories"))</f>
        <v/>
      </c>
    </row>
    <row r="1299">
      <c r="A1299" s="31" t="n"/>
      <c r="B1299" s="32" t="n"/>
      <c r="C1299" s="32" t="n"/>
      <c r="D1299" s="33" t="n"/>
      <c r="E1299" s="33" t="n"/>
      <c r="F1299" s="33" t="n"/>
      <c r="G1299" s="34" t="n"/>
      <c r="H1299" s="35">
        <f>IF(A1299="","",DATE(YEAR(A1299),MONTH(A1299),1))</f>
        <v/>
      </c>
      <c r="I1299" s="35">
        <f>IF(A1299="","",IF(G1299="",H1299,DATE(YEAR(G1299),MONTH(G1299),1)))</f>
        <v/>
      </c>
      <c r="J1299" s="36">
        <f>IF(D1299="","",IFERROR(VLOOKUP(D1299,'Settings'!$A$18:$B$48,2,FALSE),"Not in categories"))</f>
        <v/>
      </c>
    </row>
    <row r="1300">
      <c r="A1300" s="31" t="n"/>
      <c r="B1300" s="32" t="n"/>
      <c r="C1300" s="32" t="n"/>
      <c r="D1300" s="33" t="n"/>
      <c r="E1300" s="33" t="n"/>
      <c r="F1300" s="33" t="n"/>
      <c r="G1300" s="34" t="n"/>
      <c r="H1300" s="35">
        <f>IF(A1300="","",DATE(YEAR(A1300),MONTH(A1300),1))</f>
        <v/>
      </c>
      <c r="I1300" s="35">
        <f>IF(A1300="","",IF(G1300="",H1300,DATE(YEAR(G1300),MONTH(G1300),1)))</f>
        <v/>
      </c>
      <c r="J1300" s="36">
        <f>IF(D1300="","",IFERROR(VLOOKUP(D1300,'Settings'!$A$18:$B$48,2,FALSE),"Not in categories"))</f>
        <v/>
      </c>
    </row>
    <row r="1301">
      <c r="A1301" s="31" t="n"/>
      <c r="B1301" s="32" t="n"/>
      <c r="C1301" s="32" t="n"/>
      <c r="D1301" s="33" t="n"/>
      <c r="E1301" s="33" t="n"/>
      <c r="F1301" s="33" t="n"/>
      <c r="G1301" s="34" t="n"/>
      <c r="H1301" s="35">
        <f>IF(A1301="","",DATE(YEAR(A1301),MONTH(A1301),1))</f>
        <v/>
      </c>
      <c r="I1301" s="35">
        <f>IF(A1301="","",IF(G1301="",H1301,DATE(YEAR(G1301),MONTH(G1301),1)))</f>
        <v/>
      </c>
      <c r="J1301" s="36">
        <f>IF(D1301="","",IFERROR(VLOOKUP(D1301,'Settings'!$A$18:$B$48,2,FALSE),"Not in categories"))</f>
        <v/>
      </c>
    </row>
    <row r="1302">
      <c r="A1302" s="31" t="n"/>
      <c r="B1302" s="32" t="n"/>
      <c r="C1302" s="32" t="n"/>
      <c r="D1302" s="33" t="n"/>
      <c r="E1302" s="33" t="n"/>
      <c r="F1302" s="33" t="n"/>
      <c r="G1302" s="34" t="n"/>
      <c r="H1302" s="35">
        <f>IF(A1302="","",DATE(YEAR(A1302),MONTH(A1302),1))</f>
        <v/>
      </c>
      <c r="I1302" s="35">
        <f>IF(A1302="","",IF(G1302="",H1302,DATE(YEAR(G1302),MONTH(G1302),1)))</f>
        <v/>
      </c>
      <c r="J1302" s="36">
        <f>IF(D1302="","",IFERROR(VLOOKUP(D1302,'Settings'!$A$18:$B$48,2,FALSE),"Not in categories"))</f>
        <v/>
      </c>
    </row>
    <row r="1303">
      <c r="A1303" s="31" t="n"/>
      <c r="B1303" s="32" t="n"/>
      <c r="C1303" s="32" t="n"/>
      <c r="D1303" s="33" t="n"/>
      <c r="E1303" s="33" t="n"/>
      <c r="F1303" s="33" t="n"/>
      <c r="G1303" s="34" t="n"/>
      <c r="H1303" s="35">
        <f>IF(A1303="","",DATE(YEAR(A1303),MONTH(A1303),1))</f>
        <v/>
      </c>
      <c r="I1303" s="35">
        <f>IF(A1303="","",IF(G1303="",H1303,DATE(YEAR(G1303),MONTH(G1303),1)))</f>
        <v/>
      </c>
      <c r="J1303" s="36">
        <f>IF(D1303="","",IFERROR(VLOOKUP(D1303,'Settings'!$A$18:$B$48,2,FALSE),"Not in categories"))</f>
        <v/>
      </c>
    </row>
    <row r="1304">
      <c r="A1304" s="31" t="n"/>
      <c r="B1304" s="32" t="n"/>
      <c r="C1304" s="32" t="n"/>
      <c r="D1304" s="33" t="n"/>
      <c r="E1304" s="33" t="n"/>
      <c r="F1304" s="33" t="n"/>
      <c r="G1304" s="34" t="n"/>
      <c r="H1304" s="35">
        <f>IF(A1304="","",DATE(YEAR(A1304),MONTH(A1304),1))</f>
        <v/>
      </c>
      <c r="I1304" s="35">
        <f>IF(A1304="","",IF(G1304="",H1304,DATE(YEAR(G1304),MONTH(G1304),1)))</f>
        <v/>
      </c>
      <c r="J1304" s="36">
        <f>IF(D1304="","",IFERROR(VLOOKUP(D1304,'Settings'!$A$18:$B$48,2,FALSE),"Not in categories"))</f>
        <v/>
      </c>
    </row>
    <row r="1305">
      <c r="A1305" s="31" t="n"/>
      <c r="B1305" s="32" t="n"/>
      <c r="C1305" s="32" t="n"/>
      <c r="D1305" s="33" t="n"/>
      <c r="E1305" s="33" t="n"/>
      <c r="F1305" s="33" t="n"/>
      <c r="G1305" s="34" t="n"/>
      <c r="H1305" s="35">
        <f>IF(A1305="","",DATE(YEAR(A1305),MONTH(A1305),1))</f>
        <v/>
      </c>
      <c r="I1305" s="35">
        <f>IF(A1305="","",IF(G1305="",H1305,DATE(YEAR(G1305),MONTH(G1305),1)))</f>
        <v/>
      </c>
      <c r="J1305" s="36">
        <f>IF(D1305="","",IFERROR(VLOOKUP(D1305,'Settings'!$A$18:$B$48,2,FALSE),"Not in categories"))</f>
        <v/>
      </c>
    </row>
    <row r="1306">
      <c r="A1306" s="31" t="n"/>
      <c r="B1306" s="32" t="n"/>
      <c r="C1306" s="32" t="n"/>
      <c r="D1306" s="33" t="n"/>
      <c r="E1306" s="33" t="n"/>
      <c r="F1306" s="33" t="n"/>
      <c r="G1306" s="34" t="n"/>
      <c r="H1306" s="35">
        <f>IF(A1306="","",DATE(YEAR(A1306),MONTH(A1306),1))</f>
        <v/>
      </c>
      <c r="I1306" s="35">
        <f>IF(A1306="","",IF(G1306="",H1306,DATE(YEAR(G1306),MONTH(G1306),1)))</f>
        <v/>
      </c>
      <c r="J1306" s="36">
        <f>IF(D1306="","",IFERROR(VLOOKUP(D1306,'Settings'!$A$18:$B$48,2,FALSE),"Not in categories"))</f>
        <v/>
      </c>
    </row>
    <row r="1307">
      <c r="A1307" s="31" t="n"/>
      <c r="B1307" s="32" t="n"/>
      <c r="C1307" s="32" t="n"/>
      <c r="D1307" s="33" t="n"/>
      <c r="E1307" s="33" t="n"/>
      <c r="F1307" s="33" t="n"/>
      <c r="G1307" s="34" t="n"/>
      <c r="H1307" s="35">
        <f>IF(A1307="","",DATE(YEAR(A1307),MONTH(A1307),1))</f>
        <v/>
      </c>
      <c r="I1307" s="35">
        <f>IF(A1307="","",IF(G1307="",H1307,DATE(YEAR(G1307),MONTH(G1307),1)))</f>
        <v/>
      </c>
      <c r="J1307" s="36">
        <f>IF(D1307="","",IFERROR(VLOOKUP(D1307,'Settings'!$A$18:$B$48,2,FALSE),"Not in categories"))</f>
        <v/>
      </c>
    </row>
    <row r="1308">
      <c r="A1308" s="31" t="n"/>
      <c r="B1308" s="32" t="n"/>
      <c r="C1308" s="32" t="n"/>
      <c r="D1308" s="33" t="n"/>
      <c r="E1308" s="33" t="n"/>
      <c r="F1308" s="33" t="n"/>
      <c r="G1308" s="34" t="n"/>
      <c r="H1308" s="35">
        <f>IF(A1308="","",DATE(YEAR(A1308),MONTH(A1308),1))</f>
        <v/>
      </c>
      <c r="I1308" s="35">
        <f>IF(A1308="","",IF(G1308="",H1308,DATE(YEAR(G1308),MONTH(G1308),1)))</f>
        <v/>
      </c>
      <c r="J1308" s="36">
        <f>IF(D1308="","",IFERROR(VLOOKUP(D1308,'Settings'!$A$18:$B$48,2,FALSE),"Not in categories"))</f>
        <v/>
      </c>
    </row>
    <row r="1309">
      <c r="A1309" s="31" t="n"/>
      <c r="B1309" s="32" t="n"/>
      <c r="C1309" s="32" t="n"/>
      <c r="D1309" s="33" t="n"/>
      <c r="E1309" s="33" t="n"/>
      <c r="F1309" s="33" t="n"/>
      <c r="G1309" s="34" t="n"/>
      <c r="H1309" s="35">
        <f>IF(A1309="","",DATE(YEAR(A1309),MONTH(A1309),1))</f>
        <v/>
      </c>
      <c r="I1309" s="35">
        <f>IF(A1309="","",IF(G1309="",H1309,DATE(YEAR(G1309),MONTH(G1309),1)))</f>
        <v/>
      </c>
      <c r="J1309" s="36">
        <f>IF(D1309="","",IFERROR(VLOOKUP(D1309,'Settings'!$A$18:$B$48,2,FALSE),"Not in categories"))</f>
        <v/>
      </c>
    </row>
    <row r="1310">
      <c r="A1310" s="31" t="n"/>
      <c r="B1310" s="32" t="n"/>
      <c r="C1310" s="32" t="n"/>
      <c r="D1310" s="33" t="n"/>
      <c r="E1310" s="33" t="n"/>
      <c r="F1310" s="33" t="n"/>
      <c r="G1310" s="34" t="n"/>
      <c r="H1310" s="35">
        <f>IF(A1310="","",DATE(YEAR(A1310),MONTH(A1310),1))</f>
        <v/>
      </c>
      <c r="I1310" s="35">
        <f>IF(A1310="","",IF(G1310="",H1310,DATE(YEAR(G1310),MONTH(G1310),1)))</f>
        <v/>
      </c>
      <c r="J1310" s="36">
        <f>IF(D1310="","",IFERROR(VLOOKUP(D1310,'Settings'!$A$18:$B$48,2,FALSE),"Not in categories"))</f>
        <v/>
      </c>
    </row>
    <row r="1311">
      <c r="A1311" s="31" t="n"/>
      <c r="B1311" s="32" t="n"/>
      <c r="C1311" s="32" t="n"/>
      <c r="D1311" s="33" t="n"/>
      <c r="E1311" s="33" t="n"/>
      <c r="F1311" s="33" t="n"/>
      <c r="G1311" s="34" t="n"/>
      <c r="H1311" s="35">
        <f>IF(A1311="","",DATE(YEAR(A1311),MONTH(A1311),1))</f>
        <v/>
      </c>
      <c r="I1311" s="35">
        <f>IF(A1311="","",IF(G1311="",H1311,DATE(YEAR(G1311),MONTH(G1311),1)))</f>
        <v/>
      </c>
      <c r="J1311" s="36">
        <f>IF(D1311="","",IFERROR(VLOOKUP(D1311,'Settings'!$A$18:$B$48,2,FALSE),"Not in categories"))</f>
        <v/>
      </c>
    </row>
    <row r="1312">
      <c r="A1312" s="31" t="n"/>
      <c r="B1312" s="32" t="n"/>
      <c r="C1312" s="32" t="n"/>
      <c r="D1312" s="33" t="n"/>
      <c r="E1312" s="33" t="n"/>
      <c r="F1312" s="33" t="n"/>
      <c r="G1312" s="34" t="n"/>
      <c r="H1312" s="35">
        <f>IF(A1312="","",DATE(YEAR(A1312),MONTH(A1312),1))</f>
        <v/>
      </c>
      <c r="I1312" s="35">
        <f>IF(A1312="","",IF(G1312="",H1312,DATE(YEAR(G1312),MONTH(G1312),1)))</f>
        <v/>
      </c>
      <c r="J1312" s="36">
        <f>IF(D1312="","",IFERROR(VLOOKUP(D1312,'Settings'!$A$18:$B$48,2,FALSE),"Not in categories"))</f>
        <v/>
      </c>
    </row>
    <row r="1313">
      <c r="A1313" s="31" t="n"/>
      <c r="B1313" s="32" t="n"/>
      <c r="C1313" s="32" t="n"/>
      <c r="D1313" s="33" t="n"/>
      <c r="E1313" s="33" t="n"/>
      <c r="F1313" s="33" t="n"/>
      <c r="G1313" s="34" t="n"/>
      <c r="H1313" s="35">
        <f>IF(A1313="","",DATE(YEAR(A1313),MONTH(A1313),1))</f>
        <v/>
      </c>
      <c r="I1313" s="35">
        <f>IF(A1313="","",IF(G1313="",H1313,DATE(YEAR(G1313),MONTH(G1313),1)))</f>
        <v/>
      </c>
      <c r="J1313" s="36">
        <f>IF(D1313="","",IFERROR(VLOOKUP(D1313,'Settings'!$A$18:$B$48,2,FALSE),"Not in categories"))</f>
        <v/>
      </c>
    </row>
    <row r="1314">
      <c r="A1314" s="31" t="n"/>
      <c r="B1314" s="32" t="n"/>
      <c r="C1314" s="32" t="n"/>
      <c r="D1314" s="33" t="n"/>
      <c r="E1314" s="33" t="n"/>
      <c r="F1314" s="33" t="n"/>
      <c r="G1314" s="34" t="n"/>
      <c r="H1314" s="35">
        <f>IF(A1314="","",DATE(YEAR(A1314),MONTH(A1314),1))</f>
        <v/>
      </c>
      <c r="I1314" s="35">
        <f>IF(A1314="","",IF(G1314="",H1314,DATE(YEAR(G1314),MONTH(G1314),1)))</f>
        <v/>
      </c>
      <c r="J1314" s="36">
        <f>IF(D1314="","",IFERROR(VLOOKUP(D1314,'Settings'!$A$18:$B$48,2,FALSE),"Not in categories"))</f>
        <v/>
      </c>
    </row>
    <row r="1315">
      <c r="A1315" s="31" t="n"/>
      <c r="B1315" s="32" t="n"/>
      <c r="C1315" s="32" t="n"/>
      <c r="D1315" s="33" t="n"/>
      <c r="E1315" s="33" t="n"/>
      <c r="F1315" s="33" t="n"/>
      <c r="G1315" s="34" t="n"/>
      <c r="H1315" s="35">
        <f>IF(A1315="","",DATE(YEAR(A1315),MONTH(A1315),1))</f>
        <v/>
      </c>
      <c r="I1315" s="35">
        <f>IF(A1315="","",IF(G1315="",H1315,DATE(YEAR(G1315),MONTH(G1315),1)))</f>
        <v/>
      </c>
      <c r="J1315" s="36">
        <f>IF(D1315="","",IFERROR(VLOOKUP(D1315,'Settings'!$A$18:$B$48,2,FALSE),"Not in categories"))</f>
        <v/>
      </c>
    </row>
    <row r="1316">
      <c r="A1316" s="31" t="n"/>
      <c r="B1316" s="32" t="n"/>
      <c r="C1316" s="32" t="n"/>
      <c r="D1316" s="33" t="n"/>
      <c r="E1316" s="33" t="n"/>
      <c r="F1316" s="33" t="n"/>
      <c r="G1316" s="34" t="n"/>
      <c r="H1316" s="35">
        <f>IF(A1316="","",DATE(YEAR(A1316),MONTH(A1316),1))</f>
        <v/>
      </c>
      <c r="I1316" s="35">
        <f>IF(A1316="","",IF(G1316="",H1316,DATE(YEAR(G1316),MONTH(G1316),1)))</f>
        <v/>
      </c>
      <c r="J1316" s="36">
        <f>IF(D1316="","",IFERROR(VLOOKUP(D1316,'Settings'!$A$18:$B$48,2,FALSE),"Not in categories"))</f>
        <v/>
      </c>
    </row>
    <row r="1317">
      <c r="A1317" s="31" t="n"/>
      <c r="B1317" s="32" t="n"/>
      <c r="C1317" s="32" t="n"/>
      <c r="D1317" s="33" t="n"/>
      <c r="E1317" s="33" t="n"/>
      <c r="F1317" s="33" t="n"/>
      <c r="G1317" s="34" t="n"/>
      <c r="H1317" s="35">
        <f>IF(A1317="","",DATE(YEAR(A1317),MONTH(A1317),1))</f>
        <v/>
      </c>
      <c r="I1317" s="35">
        <f>IF(A1317="","",IF(G1317="",H1317,DATE(YEAR(G1317),MONTH(G1317),1)))</f>
        <v/>
      </c>
      <c r="J1317" s="36">
        <f>IF(D1317="","",IFERROR(VLOOKUP(D1317,'Settings'!$A$18:$B$48,2,FALSE),"Not in categories"))</f>
        <v/>
      </c>
    </row>
    <row r="1318">
      <c r="A1318" s="31" t="n"/>
      <c r="B1318" s="32" t="n"/>
      <c r="C1318" s="32" t="n"/>
      <c r="D1318" s="33" t="n"/>
      <c r="E1318" s="33" t="n"/>
      <c r="F1318" s="33" t="n"/>
      <c r="G1318" s="34" t="n"/>
      <c r="H1318" s="35">
        <f>IF(A1318="","",DATE(YEAR(A1318),MONTH(A1318),1))</f>
        <v/>
      </c>
      <c r="I1318" s="35">
        <f>IF(A1318="","",IF(G1318="",H1318,DATE(YEAR(G1318),MONTH(G1318),1)))</f>
        <v/>
      </c>
      <c r="J1318" s="36">
        <f>IF(D1318="","",IFERROR(VLOOKUP(D1318,'Settings'!$A$18:$B$48,2,FALSE),"Not in categories"))</f>
        <v/>
      </c>
    </row>
    <row r="1319">
      <c r="A1319" s="31" t="n"/>
      <c r="B1319" s="32" t="n"/>
      <c r="C1319" s="32" t="n"/>
      <c r="D1319" s="33" t="n"/>
      <c r="E1319" s="33" t="n"/>
      <c r="F1319" s="33" t="n"/>
      <c r="G1319" s="34" t="n"/>
      <c r="H1319" s="35">
        <f>IF(A1319="","",DATE(YEAR(A1319),MONTH(A1319),1))</f>
        <v/>
      </c>
      <c r="I1319" s="35">
        <f>IF(A1319="","",IF(G1319="",H1319,DATE(YEAR(G1319),MONTH(G1319),1)))</f>
        <v/>
      </c>
      <c r="J1319" s="36">
        <f>IF(D1319="","",IFERROR(VLOOKUP(D1319,'Settings'!$A$18:$B$48,2,FALSE),"Not in categories"))</f>
        <v/>
      </c>
    </row>
    <row r="1320">
      <c r="A1320" s="31" t="n"/>
      <c r="B1320" s="32" t="n"/>
      <c r="C1320" s="32" t="n"/>
      <c r="D1320" s="33" t="n"/>
      <c r="E1320" s="33" t="n"/>
      <c r="F1320" s="33" t="n"/>
      <c r="G1320" s="34" t="n"/>
      <c r="H1320" s="35">
        <f>IF(A1320="","",DATE(YEAR(A1320),MONTH(A1320),1))</f>
        <v/>
      </c>
      <c r="I1320" s="35">
        <f>IF(A1320="","",IF(G1320="",H1320,DATE(YEAR(G1320),MONTH(G1320),1)))</f>
        <v/>
      </c>
      <c r="J1320" s="36">
        <f>IF(D1320="","",IFERROR(VLOOKUP(D1320,'Settings'!$A$18:$B$48,2,FALSE),"Not in categories"))</f>
        <v/>
      </c>
    </row>
    <row r="1321">
      <c r="A1321" s="31" t="n"/>
      <c r="B1321" s="32" t="n"/>
      <c r="C1321" s="32" t="n"/>
      <c r="D1321" s="33" t="n"/>
      <c r="E1321" s="33" t="n"/>
      <c r="F1321" s="33" t="n"/>
      <c r="G1321" s="34" t="n"/>
      <c r="H1321" s="35">
        <f>IF(A1321="","",DATE(YEAR(A1321),MONTH(A1321),1))</f>
        <v/>
      </c>
      <c r="I1321" s="35">
        <f>IF(A1321="","",IF(G1321="",H1321,DATE(YEAR(G1321),MONTH(G1321),1)))</f>
        <v/>
      </c>
      <c r="J1321" s="36">
        <f>IF(D1321="","",IFERROR(VLOOKUP(D1321,'Settings'!$A$18:$B$48,2,FALSE),"Not in categories"))</f>
        <v/>
      </c>
    </row>
    <row r="1322">
      <c r="A1322" s="31" t="n"/>
      <c r="B1322" s="32" t="n"/>
      <c r="C1322" s="32" t="n"/>
      <c r="D1322" s="33" t="n"/>
      <c r="E1322" s="33" t="n"/>
      <c r="F1322" s="33" t="n"/>
      <c r="G1322" s="34" t="n"/>
      <c r="H1322" s="35">
        <f>IF(A1322="","",DATE(YEAR(A1322),MONTH(A1322),1))</f>
        <v/>
      </c>
      <c r="I1322" s="35">
        <f>IF(A1322="","",IF(G1322="",H1322,DATE(YEAR(G1322),MONTH(G1322),1)))</f>
        <v/>
      </c>
      <c r="J1322" s="36">
        <f>IF(D1322="","",IFERROR(VLOOKUP(D1322,'Settings'!$A$18:$B$48,2,FALSE),"Not in categories"))</f>
        <v/>
      </c>
    </row>
    <row r="1323">
      <c r="A1323" s="31" t="n"/>
      <c r="B1323" s="32" t="n"/>
      <c r="C1323" s="32" t="n"/>
      <c r="D1323" s="33" t="n"/>
      <c r="E1323" s="33" t="n"/>
      <c r="F1323" s="33" t="n"/>
      <c r="G1323" s="34" t="n"/>
      <c r="H1323" s="35">
        <f>IF(A1323="","",DATE(YEAR(A1323),MONTH(A1323),1))</f>
        <v/>
      </c>
      <c r="I1323" s="35">
        <f>IF(A1323="","",IF(G1323="",H1323,DATE(YEAR(G1323),MONTH(G1323),1)))</f>
        <v/>
      </c>
      <c r="J1323" s="36">
        <f>IF(D1323="","",IFERROR(VLOOKUP(D1323,'Settings'!$A$18:$B$48,2,FALSE),"Not in categories"))</f>
        <v/>
      </c>
    </row>
    <row r="1324">
      <c r="A1324" s="31" t="n"/>
      <c r="B1324" s="32" t="n"/>
      <c r="C1324" s="32" t="n"/>
      <c r="D1324" s="33" t="n"/>
      <c r="E1324" s="33" t="n"/>
      <c r="F1324" s="33" t="n"/>
      <c r="G1324" s="34" t="n"/>
      <c r="H1324" s="35">
        <f>IF(A1324="","",DATE(YEAR(A1324),MONTH(A1324),1))</f>
        <v/>
      </c>
      <c r="I1324" s="35">
        <f>IF(A1324="","",IF(G1324="",H1324,DATE(YEAR(G1324),MONTH(G1324),1)))</f>
        <v/>
      </c>
      <c r="J1324" s="36">
        <f>IF(D1324="","",IFERROR(VLOOKUP(D1324,'Settings'!$A$18:$B$48,2,FALSE),"Not in categories"))</f>
        <v/>
      </c>
    </row>
    <row r="1325">
      <c r="A1325" s="31" t="n"/>
      <c r="B1325" s="32" t="n"/>
      <c r="C1325" s="32" t="n"/>
      <c r="D1325" s="33" t="n"/>
      <c r="E1325" s="33" t="n"/>
      <c r="F1325" s="33" t="n"/>
      <c r="G1325" s="34" t="n"/>
      <c r="H1325" s="35">
        <f>IF(A1325="","",DATE(YEAR(A1325),MONTH(A1325),1))</f>
        <v/>
      </c>
      <c r="I1325" s="35">
        <f>IF(A1325="","",IF(G1325="",H1325,DATE(YEAR(G1325),MONTH(G1325),1)))</f>
        <v/>
      </c>
      <c r="J1325" s="36">
        <f>IF(D1325="","",IFERROR(VLOOKUP(D1325,'Settings'!$A$18:$B$48,2,FALSE),"Not in categories"))</f>
        <v/>
      </c>
    </row>
    <row r="1326">
      <c r="A1326" s="31" t="n"/>
      <c r="B1326" s="32" t="n"/>
      <c r="C1326" s="32" t="n"/>
      <c r="D1326" s="33" t="n"/>
      <c r="E1326" s="33" t="n"/>
      <c r="F1326" s="33" t="n"/>
      <c r="G1326" s="34" t="n"/>
      <c r="H1326" s="35">
        <f>IF(A1326="","",DATE(YEAR(A1326),MONTH(A1326),1))</f>
        <v/>
      </c>
      <c r="I1326" s="35">
        <f>IF(A1326="","",IF(G1326="",H1326,DATE(YEAR(G1326),MONTH(G1326),1)))</f>
        <v/>
      </c>
      <c r="J1326" s="36">
        <f>IF(D1326="","",IFERROR(VLOOKUP(D1326,'Settings'!$A$18:$B$48,2,FALSE),"Not in categories"))</f>
        <v/>
      </c>
    </row>
    <row r="1327">
      <c r="A1327" s="31" t="n"/>
      <c r="B1327" s="32" t="n"/>
      <c r="C1327" s="32" t="n"/>
      <c r="D1327" s="33" t="n"/>
      <c r="E1327" s="33" t="n"/>
      <c r="F1327" s="33" t="n"/>
      <c r="G1327" s="34" t="n"/>
      <c r="H1327" s="35">
        <f>IF(A1327="","",DATE(YEAR(A1327),MONTH(A1327),1))</f>
        <v/>
      </c>
      <c r="I1327" s="35">
        <f>IF(A1327="","",IF(G1327="",H1327,DATE(YEAR(G1327),MONTH(G1327),1)))</f>
        <v/>
      </c>
      <c r="J1327" s="36">
        <f>IF(D1327="","",IFERROR(VLOOKUP(D1327,'Settings'!$A$18:$B$48,2,FALSE),"Not in categories"))</f>
        <v/>
      </c>
    </row>
    <row r="1328">
      <c r="A1328" s="31" t="n"/>
      <c r="B1328" s="32" t="n"/>
      <c r="C1328" s="32" t="n"/>
      <c r="D1328" s="33" t="n"/>
      <c r="E1328" s="33" t="n"/>
      <c r="F1328" s="33" t="n"/>
      <c r="G1328" s="34" t="n"/>
      <c r="H1328" s="35">
        <f>IF(A1328="","",DATE(YEAR(A1328),MONTH(A1328),1))</f>
        <v/>
      </c>
      <c r="I1328" s="35">
        <f>IF(A1328="","",IF(G1328="",H1328,DATE(YEAR(G1328),MONTH(G1328),1)))</f>
        <v/>
      </c>
      <c r="J1328" s="36">
        <f>IF(D1328="","",IFERROR(VLOOKUP(D1328,'Settings'!$A$18:$B$48,2,FALSE),"Not in categories"))</f>
        <v/>
      </c>
    </row>
    <row r="1329">
      <c r="A1329" s="31" t="n"/>
      <c r="B1329" s="32" t="n"/>
      <c r="C1329" s="32" t="n"/>
      <c r="D1329" s="33" t="n"/>
      <c r="E1329" s="33" t="n"/>
      <c r="F1329" s="33" t="n"/>
      <c r="G1329" s="34" t="n"/>
      <c r="H1329" s="35">
        <f>IF(A1329="","",DATE(YEAR(A1329),MONTH(A1329),1))</f>
        <v/>
      </c>
      <c r="I1329" s="35">
        <f>IF(A1329="","",IF(G1329="",H1329,DATE(YEAR(G1329),MONTH(G1329),1)))</f>
        <v/>
      </c>
      <c r="J1329" s="36">
        <f>IF(D1329="","",IFERROR(VLOOKUP(D1329,'Settings'!$A$18:$B$48,2,FALSE),"Not in categories"))</f>
        <v/>
      </c>
    </row>
    <row r="1330">
      <c r="A1330" s="31" t="n"/>
      <c r="B1330" s="32" t="n"/>
      <c r="C1330" s="32" t="n"/>
      <c r="D1330" s="33" t="n"/>
      <c r="E1330" s="33" t="n"/>
      <c r="F1330" s="33" t="n"/>
      <c r="G1330" s="34" t="n"/>
      <c r="H1330" s="35">
        <f>IF(A1330="","",DATE(YEAR(A1330),MONTH(A1330),1))</f>
        <v/>
      </c>
      <c r="I1330" s="35">
        <f>IF(A1330="","",IF(G1330="",H1330,DATE(YEAR(G1330),MONTH(G1330),1)))</f>
        <v/>
      </c>
      <c r="J1330" s="36">
        <f>IF(D1330="","",IFERROR(VLOOKUP(D1330,'Settings'!$A$18:$B$48,2,FALSE),"Not in categories"))</f>
        <v/>
      </c>
    </row>
    <row r="1331">
      <c r="A1331" s="31" t="n"/>
      <c r="B1331" s="32" t="n"/>
      <c r="C1331" s="32" t="n"/>
      <c r="D1331" s="33" t="n"/>
      <c r="E1331" s="33" t="n"/>
      <c r="F1331" s="33" t="n"/>
      <c r="G1331" s="34" t="n"/>
      <c r="H1331" s="35">
        <f>IF(A1331="","",DATE(YEAR(A1331),MONTH(A1331),1))</f>
        <v/>
      </c>
      <c r="I1331" s="35">
        <f>IF(A1331="","",IF(G1331="",H1331,DATE(YEAR(G1331),MONTH(G1331),1)))</f>
        <v/>
      </c>
      <c r="J1331" s="36">
        <f>IF(D1331="","",IFERROR(VLOOKUP(D1331,'Settings'!$A$18:$B$48,2,FALSE),"Not in categories"))</f>
        <v/>
      </c>
    </row>
    <row r="1332">
      <c r="A1332" s="31" t="n"/>
      <c r="B1332" s="32" t="n"/>
      <c r="C1332" s="32" t="n"/>
      <c r="D1332" s="33" t="n"/>
      <c r="E1332" s="33" t="n"/>
      <c r="F1332" s="33" t="n"/>
      <c r="G1332" s="34" t="n"/>
      <c r="H1332" s="35">
        <f>IF(A1332="","",DATE(YEAR(A1332),MONTH(A1332),1))</f>
        <v/>
      </c>
      <c r="I1332" s="35">
        <f>IF(A1332="","",IF(G1332="",H1332,DATE(YEAR(G1332),MONTH(G1332),1)))</f>
        <v/>
      </c>
      <c r="J1332" s="36">
        <f>IF(D1332="","",IFERROR(VLOOKUP(D1332,'Settings'!$A$18:$B$48,2,FALSE),"Not in categories"))</f>
        <v/>
      </c>
    </row>
    <row r="1333">
      <c r="A1333" s="31" t="n"/>
      <c r="B1333" s="32" t="n"/>
      <c r="C1333" s="32" t="n"/>
      <c r="D1333" s="33" t="n"/>
      <c r="E1333" s="33" t="n"/>
      <c r="F1333" s="33" t="n"/>
      <c r="G1333" s="34" t="n"/>
      <c r="H1333" s="35">
        <f>IF(A1333="","",DATE(YEAR(A1333),MONTH(A1333),1))</f>
        <v/>
      </c>
      <c r="I1333" s="35">
        <f>IF(A1333="","",IF(G1333="",H1333,DATE(YEAR(G1333),MONTH(G1333),1)))</f>
        <v/>
      </c>
      <c r="J1333" s="36">
        <f>IF(D1333="","",IFERROR(VLOOKUP(D1333,'Settings'!$A$18:$B$48,2,FALSE),"Not in categories"))</f>
        <v/>
      </c>
    </row>
    <row r="1334">
      <c r="A1334" s="31" t="n"/>
      <c r="B1334" s="32" t="n"/>
      <c r="C1334" s="32" t="n"/>
      <c r="D1334" s="33" t="n"/>
      <c r="E1334" s="33" t="n"/>
      <c r="F1334" s="33" t="n"/>
      <c r="G1334" s="34" t="n"/>
      <c r="H1334" s="35">
        <f>IF(A1334="","",DATE(YEAR(A1334),MONTH(A1334),1))</f>
        <v/>
      </c>
      <c r="I1334" s="35">
        <f>IF(A1334="","",IF(G1334="",H1334,DATE(YEAR(G1334),MONTH(G1334),1)))</f>
        <v/>
      </c>
      <c r="J1334" s="36">
        <f>IF(D1334="","",IFERROR(VLOOKUP(D1334,'Settings'!$A$18:$B$48,2,FALSE),"Not in categories"))</f>
        <v/>
      </c>
    </row>
    <row r="1335">
      <c r="A1335" s="31" t="n"/>
      <c r="B1335" s="32" t="n"/>
      <c r="C1335" s="32" t="n"/>
      <c r="D1335" s="33" t="n"/>
      <c r="E1335" s="33" t="n"/>
      <c r="F1335" s="33" t="n"/>
      <c r="G1335" s="34" t="n"/>
      <c r="H1335" s="35">
        <f>IF(A1335="","",DATE(YEAR(A1335),MONTH(A1335),1))</f>
        <v/>
      </c>
      <c r="I1335" s="35">
        <f>IF(A1335="","",IF(G1335="",H1335,DATE(YEAR(G1335),MONTH(G1335),1)))</f>
        <v/>
      </c>
      <c r="J1335" s="36">
        <f>IF(D1335="","",IFERROR(VLOOKUP(D1335,'Settings'!$A$18:$B$48,2,FALSE),"Not in categories"))</f>
        <v/>
      </c>
    </row>
    <row r="1336">
      <c r="A1336" s="31" t="n"/>
      <c r="B1336" s="32" t="n"/>
      <c r="C1336" s="32" t="n"/>
      <c r="D1336" s="33" t="n"/>
      <c r="E1336" s="33" t="n"/>
      <c r="F1336" s="33" t="n"/>
      <c r="G1336" s="34" t="n"/>
      <c r="H1336" s="35">
        <f>IF(A1336="","",DATE(YEAR(A1336),MONTH(A1336),1))</f>
        <v/>
      </c>
      <c r="I1336" s="35">
        <f>IF(A1336="","",IF(G1336="",H1336,DATE(YEAR(G1336),MONTH(G1336),1)))</f>
        <v/>
      </c>
      <c r="J1336" s="36">
        <f>IF(D1336="","",IFERROR(VLOOKUP(D1336,'Settings'!$A$18:$B$48,2,FALSE),"Not in categories"))</f>
        <v/>
      </c>
    </row>
    <row r="1337">
      <c r="A1337" s="31" t="n"/>
      <c r="B1337" s="32" t="n"/>
      <c r="C1337" s="32" t="n"/>
      <c r="D1337" s="33" t="n"/>
      <c r="E1337" s="33" t="n"/>
      <c r="F1337" s="33" t="n"/>
      <c r="G1337" s="34" t="n"/>
      <c r="H1337" s="35">
        <f>IF(A1337="","",DATE(YEAR(A1337),MONTH(A1337),1))</f>
        <v/>
      </c>
      <c r="I1337" s="35">
        <f>IF(A1337="","",IF(G1337="",H1337,DATE(YEAR(G1337),MONTH(G1337),1)))</f>
        <v/>
      </c>
      <c r="J1337" s="36">
        <f>IF(D1337="","",IFERROR(VLOOKUP(D1337,'Settings'!$A$18:$B$48,2,FALSE),"Not in categories"))</f>
        <v/>
      </c>
    </row>
    <row r="1338">
      <c r="A1338" s="31" t="n"/>
      <c r="B1338" s="32" t="n"/>
      <c r="C1338" s="32" t="n"/>
      <c r="D1338" s="33" t="n"/>
      <c r="E1338" s="33" t="n"/>
      <c r="F1338" s="33" t="n"/>
      <c r="G1338" s="34" t="n"/>
      <c r="H1338" s="35">
        <f>IF(A1338="","",DATE(YEAR(A1338),MONTH(A1338),1))</f>
        <v/>
      </c>
      <c r="I1338" s="35">
        <f>IF(A1338="","",IF(G1338="",H1338,DATE(YEAR(G1338),MONTH(G1338),1)))</f>
        <v/>
      </c>
      <c r="J1338" s="36">
        <f>IF(D1338="","",IFERROR(VLOOKUP(D1338,'Settings'!$A$18:$B$48,2,FALSE),"Not in categories"))</f>
        <v/>
      </c>
    </row>
    <row r="1339">
      <c r="A1339" s="31" t="n"/>
      <c r="B1339" s="32" t="n"/>
      <c r="C1339" s="32" t="n"/>
      <c r="D1339" s="33" t="n"/>
      <c r="E1339" s="33" t="n"/>
      <c r="F1339" s="33" t="n"/>
      <c r="G1339" s="34" t="n"/>
      <c r="H1339" s="35">
        <f>IF(A1339="","",DATE(YEAR(A1339),MONTH(A1339),1))</f>
        <v/>
      </c>
      <c r="I1339" s="35">
        <f>IF(A1339="","",IF(G1339="",H1339,DATE(YEAR(G1339),MONTH(G1339),1)))</f>
        <v/>
      </c>
      <c r="J1339" s="36">
        <f>IF(D1339="","",IFERROR(VLOOKUP(D1339,'Settings'!$A$18:$B$48,2,FALSE),"Not in categories"))</f>
        <v/>
      </c>
    </row>
    <row r="1340">
      <c r="A1340" s="31" t="n"/>
      <c r="B1340" s="32" t="n"/>
      <c r="C1340" s="32" t="n"/>
      <c r="D1340" s="33" t="n"/>
      <c r="E1340" s="33" t="n"/>
      <c r="F1340" s="33" t="n"/>
      <c r="G1340" s="34" t="n"/>
      <c r="H1340" s="35">
        <f>IF(A1340="","",DATE(YEAR(A1340),MONTH(A1340),1))</f>
        <v/>
      </c>
      <c r="I1340" s="35">
        <f>IF(A1340="","",IF(G1340="",H1340,DATE(YEAR(G1340),MONTH(G1340),1)))</f>
        <v/>
      </c>
      <c r="J1340" s="36">
        <f>IF(D1340="","",IFERROR(VLOOKUP(D1340,'Settings'!$A$18:$B$48,2,FALSE),"Not in categories"))</f>
        <v/>
      </c>
    </row>
    <row r="1341">
      <c r="A1341" s="31" t="n"/>
      <c r="B1341" s="32" t="n"/>
      <c r="C1341" s="32" t="n"/>
      <c r="D1341" s="33" t="n"/>
      <c r="E1341" s="33" t="n"/>
      <c r="F1341" s="33" t="n"/>
      <c r="G1341" s="34" t="n"/>
      <c r="H1341" s="35">
        <f>IF(A1341="","",DATE(YEAR(A1341),MONTH(A1341),1))</f>
        <v/>
      </c>
      <c r="I1341" s="35">
        <f>IF(A1341="","",IF(G1341="",H1341,DATE(YEAR(G1341),MONTH(G1341),1)))</f>
        <v/>
      </c>
      <c r="J1341" s="36">
        <f>IF(D1341="","",IFERROR(VLOOKUP(D1341,'Settings'!$A$18:$B$48,2,FALSE),"Not in categories"))</f>
        <v/>
      </c>
    </row>
    <row r="1342">
      <c r="A1342" s="31" t="n"/>
      <c r="B1342" s="32" t="n"/>
      <c r="C1342" s="32" t="n"/>
      <c r="D1342" s="33" t="n"/>
      <c r="E1342" s="33" t="n"/>
      <c r="F1342" s="33" t="n"/>
      <c r="G1342" s="34" t="n"/>
      <c r="H1342" s="35">
        <f>IF(A1342="","",DATE(YEAR(A1342),MONTH(A1342),1))</f>
        <v/>
      </c>
      <c r="I1342" s="35">
        <f>IF(A1342="","",IF(G1342="",H1342,DATE(YEAR(G1342),MONTH(G1342),1)))</f>
        <v/>
      </c>
      <c r="J1342" s="36">
        <f>IF(D1342="","",IFERROR(VLOOKUP(D1342,'Settings'!$A$18:$B$48,2,FALSE),"Not in categories"))</f>
        <v/>
      </c>
    </row>
    <row r="1343">
      <c r="A1343" s="31" t="n"/>
      <c r="B1343" s="32" t="n"/>
      <c r="C1343" s="32" t="n"/>
      <c r="D1343" s="33" t="n"/>
      <c r="E1343" s="33" t="n"/>
      <c r="F1343" s="33" t="n"/>
      <c r="G1343" s="34" t="n"/>
      <c r="H1343" s="35">
        <f>IF(A1343="","",DATE(YEAR(A1343),MONTH(A1343),1))</f>
        <v/>
      </c>
      <c r="I1343" s="35">
        <f>IF(A1343="","",IF(G1343="",H1343,DATE(YEAR(G1343),MONTH(G1343),1)))</f>
        <v/>
      </c>
      <c r="J1343" s="36">
        <f>IF(D1343="","",IFERROR(VLOOKUP(D1343,'Settings'!$A$18:$B$48,2,FALSE),"Not in categories"))</f>
        <v/>
      </c>
    </row>
    <row r="1344">
      <c r="A1344" s="31" t="n"/>
      <c r="B1344" s="32" t="n"/>
      <c r="C1344" s="32" t="n"/>
      <c r="D1344" s="33" t="n"/>
      <c r="E1344" s="33" t="n"/>
      <c r="F1344" s="33" t="n"/>
      <c r="G1344" s="34" t="n"/>
      <c r="H1344" s="35">
        <f>IF(A1344="","",DATE(YEAR(A1344),MONTH(A1344),1))</f>
        <v/>
      </c>
      <c r="I1344" s="35">
        <f>IF(A1344="","",IF(G1344="",H1344,DATE(YEAR(G1344),MONTH(G1344),1)))</f>
        <v/>
      </c>
      <c r="J1344" s="36">
        <f>IF(D1344="","",IFERROR(VLOOKUP(D1344,'Settings'!$A$18:$B$48,2,FALSE),"Not in categories"))</f>
        <v/>
      </c>
    </row>
    <row r="1345">
      <c r="A1345" s="31" t="n"/>
      <c r="B1345" s="32" t="n"/>
      <c r="C1345" s="32" t="n"/>
      <c r="D1345" s="33" t="n"/>
      <c r="E1345" s="33" t="n"/>
      <c r="F1345" s="33" t="n"/>
      <c r="G1345" s="34" t="n"/>
      <c r="H1345" s="35">
        <f>IF(A1345="","",DATE(YEAR(A1345),MONTH(A1345),1))</f>
        <v/>
      </c>
      <c r="I1345" s="35">
        <f>IF(A1345="","",IF(G1345="",H1345,DATE(YEAR(G1345),MONTH(G1345),1)))</f>
        <v/>
      </c>
      <c r="J1345" s="36">
        <f>IF(D1345="","",IFERROR(VLOOKUP(D1345,'Settings'!$A$18:$B$48,2,FALSE),"Not in categories"))</f>
        <v/>
      </c>
    </row>
    <row r="1346">
      <c r="A1346" s="31" t="n"/>
      <c r="B1346" s="32" t="n"/>
      <c r="C1346" s="32" t="n"/>
      <c r="D1346" s="33" t="n"/>
      <c r="E1346" s="33" t="n"/>
      <c r="F1346" s="33" t="n"/>
      <c r="G1346" s="34" t="n"/>
      <c r="H1346" s="35">
        <f>IF(A1346="","",DATE(YEAR(A1346),MONTH(A1346),1))</f>
        <v/>
      </c>
      <c r="I1346" s="35">
        <f>IF(A1346="","",IF(G1346="",H1346,DATE(YEAR(G1346),MONTH(G1346),1)))</f>
        <v/>
      </c>
      <c r="J1346" s="36">
        <f>IF(D1346="","",IFERROR(VLOOKUP(D1346,'Settings'!$A$18:$B$48,2,FALSE),"Not in categories"))</f>
        <v/>
      </c>
    </row>
    <row r="1347">
      <c r="A1347" s="31" t="n"/>
      <c r="B1347" s="32" t="n"/>
      <c r="C1347" s="32" t="n"/>
      <c r="D1347" s="33" t="n"/>
      <c r="E1347" s="33" t="n"/>
      <c r="F1347" s="33" t="n"/>
      <c r="G1347" s="34" t="n"/>
      <c r="H1347" s="35">
        <f>IF(A1347="","",DATE(YEAR(A1347),MONTH(A1347),1))</f>
        <v/>
      </c>
      <c r="I1347" s="35">
        <f>IF(A1347="","",IF(G1347="",H1347,DATE(YEAR(G1347),MONTH(G1347),1)))</f>
        <v/>
      </c>
      <c r="J1347" s="36">
        <f>IF(D1347="","",IFERROR(VLOOKUP(D1347,'Settings'!$A$18:$B$48,2,FALSE),"Not in categories"))</f>
        <v/>
      </c>
    </row>
    <row r="1348">
      <c r="A1348" s="31" t="n"/>
      <c r="B1348" s="32" t="n"/>
      <c r="C1348" s="32" t="n"/>
      <c r="D1348" s="33" t="n"/>
      <c r="E1348" s="33" t="n"/>
      <c r="F1348" s="33" t="n"/>
      <c r="G1348" s="34" t="n"/>
      <c r="H1348" s="35">
        <f>IF(A1348="","",DATE(YEAR(A1348),MONTH(A1348),1))</f>
        <v/>
      </c>
      <c r="I1348" s="35">
        <f>IF(A1348="","",IF(G1348="",H1348,DATE(YEAR(G1348),MONTH(G1348),1)))</f>
        <v/>
      </c>
      <c r="J1348" s="36">
        <f>IF(D1348="","",IFERROR(VLOOKUP(D1348,'Settings'!$A$18:$B$48,2,FALSE),"Not in categories"))</f>
        <v/>
      </c>
    </row>
    <row r="1349">
      <c r="A1349" s="31" t="n"/>
      <c r="B1349" s="32" t="n"/>
      <c r="C1349" s="32" t="n"/>
      <c r="D1349" s="33" t="n"/>
      <c r="E1349" s="33" t="n"/>
      <c r="F1349" s="33" t="n"/>
      <c r="G1349" s="34" t="n"/>
      <c r="H1349" s="35">
        <f>IF(A1349="","",DATE(YEAR(A1349),MONTH(A1349),1))</f>
        <v/>
      </c>
      <c r="I1349" s="35">
        <f>IF(A1349="","",IF(G1349="",H1349,DATE(YEAR(G1349),MONTH(G1349),1)))</f>
        <v/>
      </c>
      <c r="J1349" s="36">
        <f>IF(D1349="","",IFERROR(VLOOKUP(D1349,'Settings'!$A$18:$B$48,2,FALSE),"Not in categories"))</f>
        <v/>
      </c>
    </row>
    <row r="1350">
      <c r="A1350" s="31" t="n"/>
      <c r="B1350" s="32" t="n"/>
      <c r="C1350" s="32" t="n"/>
      <c r="D1350" s="33" t="n"/>
      <c r="E1350" s="33" t="n"/>
      <c r="F1350" s="33" t="n"/>
      <c r="G1350" s="34" t="n"/>
      <c r="H1350" s="35">
        <f>IF(A1350="","",DATE(YEAR(A1350),MONTH(A1350),1))</f>
        <v/>
      </c>
      <c r="I1350" s="35">
        <f>IF(A1350="","",IF(G1350="",H1350,DATE(YEAR(G1350),MONTH(G1350),1)))</f>
        <v/>
      </c>
      <c r="J1350" s="36">
        <f>IF(D1350="","",IFERROR(VLOOKUP(D1350,'Settings'!$A$18:$B$48,2,FALSE),"Not in categories"))</f>
        <v/>
      </c>
    </row>
    <row r="1351">
      <c r="A1351" s="31" t="n"/>
      <c r="B1351" s="32" t="n"/>
      <c r="C1351" s="32" t="n"/>
      <c r="D1351" s="33" t="n"/>
      <c r="E1351" s="33" t="n"/>
      <c r="F1351" s="33" t="n"/>
      <c r="G1351" s="34" t="n"/>
      <c r="H1351" s="35">
        <f>IF(A1351="","",DATE(YEAR(A1351),MONTH(A1351),1))</f>
        <v/>
      </c>
      <c r="I1351" s="35">
        <f>IF(A1351="","",IF(G1351="",H1351,DATE(YEAR(G1351),MONTH(G1351),1)))</f>
        <v/>
      </c>
      <c r="J1351" s="36">
        <f>IF(D1351="","",IFERROR(VLOOKUP(D1351,'Settings'!$A$18:$B$48,2,FALSE),"Not in categories"))</f>
        <v/>
      </c>
    </row>
    <row r="1352">
      <c r="A1352" s="31" t="n"/>
      <c r="B1352" s="32" t="n"/>
      <c r="C1352" s="32" t="n"/>
      <c r="D1352" s="33" t="n"/>
      <c r="E1352" s="33" t="n"/>
      <c r="F1352" s="33" t="n"/>
      <c r="G1352" s="34" t="n"/>
      <c r="H1352" s="35">
        <f>IF(A1352="","",DATE(YEAR(A1352),MONTH(A1352),1))</f>
        <v/>
      </c>
      <c r="I1352" s="35">
        <f>IF(A1352="","",IF(G1352="",H1352,DATE(YEAR(G1352),MONTH(G1352),1)))</f>
        <v/>
      </c>
      <c r="J1352" s="36">
        <f>IF(D1352="","",IFERROR(VLOOKUP(D1352,'Settings'!$A$18:$B$48,2,FALSE),"Not in categories"))</f>
        <v/>
      </c>
    </row>
    <row r="1353">
      <c r="A1353" s="31" t="n"/>
      <c r="B1353" s="32" t="n"/>
      <c r="C1353" s="32" t="n"/>
      <c r="D1353" s="33" t="n"/>
      <c r="E1353" s="33" t="n"/>
      <c r="F1353" s="33" t="n"/>
      <c r="G1353" s="34" t="n"/>
      <c r="H1353" s="35">
        <f>IF(A1353="","",DATE(YEAR(A1353),MONTH(A1353),1))</f>
        <v/>
      </c>
      <c r="I1353" s="35">
        <f>IF(A1353="","",IF(G1353="",H1353,DATE(YEAR(G1353),MONTH(G1353),1)))</f>
        <v/>
      </c>
      <c r="J1353" s="36">
        <f>IF(D1353="","",IFERROR(VLOOKUP(D1353,'Settings'!$A$18:$B$48,2,FALSE),"Not in categories"))</f>
        <v/>
      </c>
    </row>
    <row r="1354">
      <c r="A1354" s="31" t="n"/>
      <c r="B1354" s="32" t="n"/>
      <c r="C1354" s="32" t="n"/>
      <c r="D1354" s="33" t="n"/>
      <c r="E1354" s="33" t="n"/>
      <c r="F1354" s="33" t="n"/>
      <c r="G1354" s="34" t="n"/>
      <c r="H1354" s="35">
        <f>IF(A1354="","",DATE(YEAR(A1354),MONTH(A1354),1))</f>
        <v/>
      </c>
      <c r="I1354" s="35">
        <f>IF(A1354="","",IF(G1354="",H1354,DATE(YEAR(G1354),MONTH(G1354),1)))</f>
        <v/>
      </c>
      <c r="J1354" s="36">
        <f>IF(D1354="","",IFERROR(VLOOKUP(D1354,'Settings'!$A$18:$B$48,2,FALSE),"Not in categories"))</f>
        <v/>
      </c>
    </row>
    <row r="1355">
      <c r="A1355" s="31" t="n"/>
      <c r="B1355" s="32" t="n"/>
      <c r="C1355" s="32" t="n"/>
      <c r="D1355" s="33" t="n"/>
      <c r="E1355" s="33" t="n"/>
      <c r="F1355" s="33" t="n"/>
      <c r="G1355" s="34" t="n"/>
      <c r="H1355" s="35">
        <f>IF(A1355="","",DATE(YEAR(A1355),MONTH(A1355),1))</f>
        <v/>
      </c>
      <c r="I1355" s="35">
        <f>IF(A1355="","",IF(G1355="",H1355,DATE(YEAR(G1355),MONTH(G1355),1)))</f>
        <v/>
      </c>
      <c r="J1355" s="36">
        <f>IF(D1355="","",IFERROR(VLOOKUP(D1355,'Settings'!$A$18:$B$48,2,FALSE),"Not in categories"))</f>
        <v/>
      </c>
    </row>
    <row r="1356">
      <c r="A1356" s="31" t="n"/>
      <c r="B1356" s="32" t="n"/>
      <c r="C1356" s="32" t="n"/>
      <c r="D1356" s="33" t="n"/>
      <c r="E1356" s="33" t="n"/>
      <c r="F1356" s="33" t="n"/>
      <c r="G1356" s="34" t="n"/>
      <c r="H1356" s="35">
        <f>IF(A1356="","",DATE(YEAR(A1356),MONTH(A1356),1))</f>
        <v/>
      </c>
      <c r="I1356" s="35">
        <f>IF(A1356="","",IF(G1356="",H1356,DATE(YEAR(G1356),MONTH(G1356),1)))</f>
        <v/>
      </c>
      <c r="J1356" s="36">
        <f>IF(D1356="","",IFERROR(VLOOKUP(D1356,'Settings'!$A$18:$B$48,2,FALSE),"Not in categories"))</f>
        <v/>
      </c>
    </row>
    <row r="1357">
      <c r="A1357" s="31" t="n"/>
      <c r="B1357" s="32" t="n"/>
      <c r="C1357" s="32" t="n"/>
      <c r="D1357" s="33" t="n"/>
      <c r="E1357" s="33" t="n"/>
      <c r="F1357" s="33" t="n"/>
      <c r="G1357" s="34" t="n"/>
      <c r="H1357" s="35">
        <f>IF(A1357="","",DATE(YEAR(A1357),MONTH(A1357),1))</f>
        <v/>
      </c>
      <c r="I1357" s="35">
        <f>IF(A1357="","",IF(G1357="",H1357,DATE(YEAR(G1357),MONTH(G1357),1)))</f>
        <v/>
      </c>
      <c r="J1357" s="36">
        <f>IF(D1357="","",IFERROR(VLOOKUP(D1357,'Settings'!$A$18:$B$48,2,FALSE),"Not in categories"))</f>
        <v/>
      </c>
    </row>
    <row r="1358">
      <c r="A1358" s="31" t="n"/>
      <c r="B1358" s="32" t="n"/>
      <c r="C1358" s="32" t="n"/>
      <c r="D1358" s="33" t="n"/>
      <c r="E1358" s="33" t="n"/>
      <c r="F1358" s="33" t="n"/>
      <c r="G1358" s="34" t="n"/>
      <c r="H1358" s="35">
        <f>IF(A1358="","",DATE(YEAR(A1358),MONTH(A1358),1))</f>
        <v/>
      </c>
      <c r="I1358" s="35">
        <f>IF(A1358="","",IF(G1358="",H1358,DATE(YEAR(G1358),MONTH(G1358),1)))</f>
        <v/>
      </c>
      <c r="J1358" s="36">
        <f>IF(D1358="","",IFERROR(VLOOKUP(D1358,'Settings'!$A$18:$B$48,2,FALSE),"Not in categories"))</f>
        <v/>
      </c>
    </row>
    <row r="1359">
      <c r="A1359" s="31" t="n"/>
      <c r="B1359" s="32" t="n"/>
      <c r="C1359" s="32" t="n"/>
      <c r="D1359" s="33" t="n"/>
      <c r="E1359" s="33" t="n"/>
      <c r="F1359" s="33" t="n"/>
      <c r="G1359" s="34" t="n"/>
      <c r="H1359" s="35">
        <f>IF(A1359="","",DATE(YEAR(A1359),MONTH(A1359),1))</f>
        <v/>
      </c>
      <c r="I1359" s="35">
        <f>IF(A1359="","",IF(G1359="",H1359,DATE(YEAR(G1359),MONTH(G1359),1)))</f>
        <v/>
      </c>
      <c r="J1359" s="36">
        <f>IF(D1359="","",IFERROR(VLOOKUP(D1359,'Settings'!$A$18:$B$48,2,FALSE),"Not in categories"))</f>
        <v/>
      </c>
    </row>
    <row r="1360">
      <c r="A1360" s="31" t="n"/>
      <c r="B1360" s="32" t="n"/>
      <c r="C1360" s="32" t="n"/>
      <c r="D1360" s="33" t="n"/>
      <c r="E1360" s="33" t="n"/>
      <c r="F1360" s="33" t="n"/>
      <c r="G1360" s="34" t="n"/>
      <c r="H1360" s="35">
        <f>IF(A1360="","",DATE(YEAR(A1360),MONTH(A1360),1))</f>
        <v/>
      </c>
      <c r="I1360" s="35">
        <f>IF(A1360="","",IF(G1360="",H1360,DATE(YEAR(G1360),MONTH(G1360),1)))</f>
        <v/>
      </c>
      <c r="J1360" s="36">
        <f>IF(D1360="","",IFERROR(VLOOKUP(D1360,'Settings'!$A$18:$B$48,2,FALSE),"Not in categories"))</f>
        <v/>
      </c>
    </row>
    <row r="1361">
      <c r="A1361" s="31" t="n"/>
      <c r="B1361" s="32" t="n"/>
      <c r="C1361" s="32" t="n"/>
      <c r="D1361" s="33" t="n"/>
      <c r="E1361" s="33" t="n"/>
      <c r="F1361" s="33" t="n"/>
      <c r="G1361" s="34" t="n"/>
      <c r="H1361" s="35">
        <f>IF(A1361="","",DATE(YEAR(A1361),MONTH(A1361),1))</f>
        <v/>
      </c>
      <c r="I1361" s="35">
        <f>IF(A1361="","",IF(G1361="",H1361,DATE(YEAR(G1361),MONTH(G1361),1)))</f>
        <v/>
      </c>
      <c r="J1361" s="36">
        <f>IF(D1361="","",IFERROR(VLOOKUP(D1361,'Settings'!$A$18:$B$48,2,FALSE),"Not in categories"))</f>
        <v/>
      </c>
    </row>
    <row r="1362">
      <c r="A1362" s="31" t="n"/>
      <c r="B1362" s="32" t="n"/>
      <c r="C1362" s="32" t="n"/>
      <c r="D1362" s="33" t="n"/>
      <c r="E1362" s="33" t="n"/>
      <c r="F1362" s="33" t="n"/>
      <c r="G1362" s="34" t="n"/>
      <c r="H1362" s="35">
        <f>IF(A1362="","",DATE(YEAR(A1362),MONTH(A1362),1))</f>
        <v/>
      </c>
      <c r="I1362" s="35">
        <f>IF(A1362="","",IF(G1362="",H1362,DATE(YEAR(G1362),MONTH(G1362),1)))</f>
        <v/>
      </c>
      <c r="J1362" s="36">
        <f>IF(D1362="","",IFERROR(VLOOKUP(D1362,'Settings'!$A$18:$B$48,2,FALSE),"Not in categories"))</f>
        <v/>
      </c>
    </row>
    <row r="1363">
      <c r="A1363" s="31" t="n"/>
      <c r="B1363" s="32" t="n"/>
      <c r="C1363" s="32" t="n"/>
      <c r="D1363" s="33" t="n"/>
      <c r="E1363" s="33" t="n"/>
      <c r="F1363" s="33" t="n"/>
      <c r="G1363" s="34" t="n"/>
      <c r="H1363" s="35">
        <f>IF(A1363="","",DATE(YEAR(A1363),MONTH(A1363),1))</f>
        <v/>
      </c>
      <c r="I1363" s="35">
        <f>IF(A1363="","",IF(G1363="",H1363,DATE(YEAR(G1363),MONTH(G1363),1)))</f>
        <v/>
      </c>
      <c r="J1363" s="36">
        <f>IF(D1363="","",IFERROR(VLOOKUP(D1363,'Settings'!$A$18:$B$48,2,FALSE),"Not in categories"))</f>
        <v/>
      </c>
    </row>
    <row r="1364">
      <c r="A1364" s="31" t="n"/>
      <c r="B1364" s="32" t="n"/>
      <c r="C1364" s="32" t="n"/>
      <c r="D1364" s="33" t="n"/>
      <c r="E1364" s="33" t="n"/>
      <c r="F1364" s="33" t="n"/>
      <c r="G1364" s="34" t="n"/>
      <c r="H1364" s="35">
        <f>IF(A1364="","",DATE(YEAR(A1364),MONTH(A1364),1))</f>
        <v/>
      </c>
      <c r="I1364" s="35">
        <f>IF(A1364="","",IF(G1364="",H1364,DATE(YEAR(G1364),MONTH(G1364),1)))</f>
        <v/>
      </c>
      <c r="J1364" s="36">
        <f>IF(D1364="","",IFERROR(VLOOKUP(D1364,'Settings'!$A$18:$B$48,2,FALSE),"Not in categories"))</f>
        <v/>
      </c>
    </row>
    <row r="1365">
      <c r="A1365" s="31" t="n"/>
      <c r="B1365" s="32" t="n"/>
      <c r="C1365" s="32" t="n"/>
      <c r="D1365" s="33" t="n"/>
      <c r="E1365" s="33" t="n"/>
      <c r="F1365" s="33" t="n"/>
      <c r="G1365" s="34" t="n"/>
      <c r="H1365" s="35">
        <f>IF(A1365="","",DATE(YEAR(A1365),MONTH(A1365),1))</f>
        <v/>
      </c>
      <c r="I1365" s="35">
        <f>IF(A1365="","",IF(G1365="",H1365,DATE(YEAR(G1365),MONTH(G1365),1)))</f>
        <v/>
      </c>
      <c r="J1365" s="36">
        <f>IF(D1365="","",IFERROR(VLOOKUP(D1365,'Settings'!$A$18:$B$48,2,FALSE),"Not in categories"))</f>
        <v/>
      </c>
    </row>
    <row r="1366">
      <c r="A1366" s="31" t="n"/>
      <c r="B1366" s="32" t="n"/>
      <c r="C1366" s="32" t="n"/>
      <c r="D1366" s="33" t="n"/>
      <c r="E1366" s="33" t="n"/>
      <c r="F1366" s="33" t="n"/>
      <c r="G1366" s="34" t="n"/>
      <c r="H1366" s="35">
        <f>IF(A1366="","",DATE(YEAR(A1366),MONTH(A1366),1))</f>
        <v/>
      </c>
      <c r="I1366" s="35">
        <f>IF(A1366="","",IF(G1366="",H1366,DATE(YEAR(G1366),MONTH(G1366),1)))</f>
        <v/>
      </c>
      <c r="J1366" s="36">
        <f>IF(D1366="","",IFERROR(VLOOKUP(D1366,'Settings'!$A$18:$B$48,2,FALSE),"Not in categories"))</f>
        <v/>
      </c>
    </row>
    <row r="1367">
      <c r="A1367" s="31" t="n"/>
      <c r="B1367" s="32" t="n"/>
      <c r="C1367" s="32" t="n"/>
      <c r="D1367" s="33" t="n"/>
      <c r="E1367" s="33" t="n"/>
      <c r="F1367" s="33" t="n"/>
      <c r="G1367" s="34" t="n"/>
      <c r="H1367" s="35">
        <f>IF(A1367="","",DATE(YEAR(A1367),MONTH(A1367),1))</f>
        <v/>
      </c>
      <c r="I1367" s="35">
        <f>IF(A1367="","",IF(G1367="",H1367,DATE(YEAR(G1367),MONTH(G1367),1)))</f>
        <v/>
      </c>
      <c r="J1367" s="36">
        <f>IF(D1367="","",IFERROR(VLOOKUP(D1367,'Settings'!$A$18:$B$48,2,FALSE),"Not in categories"))</f>
        <v/>
      </c>
    </row>
    <row r="1368">
      <c r="A1368" s="31" t="n"/>
      <c r="B1368" s="32" t="n"/>
      <c r="C1368" s="32" t="n"/>
      <c r="D1368" s="33" t="n"/>
      <c r="E1368" s="33" t="n"/>
      <c r="F1368" s="33" t="n"/>
      <c r="G1368" s="34" t="n"/>
      <c r="H1368" s="35">
        <f>IF(A1368="","",DATE(YEAR(A1368),MONTH(A1368),1))</f>
        <v/>
      </c>
      <c r="I1368" s="35">
        <f>IF(A1368="","",IF(G1368="",H1368,DATE(YEAR(G1368),MONTH(G1368),1)))</f>
        <v/>
      </c>
      <c r="J1368" s="36">
        <f>IF(D1368="","",IFERROR(VLOOKUP(D1368,'Settings'!$A$18:$B$48,2,FALSE),"Not in categories"))</f>
        <v/>
      </c>
    </row>
    <row r="1369">
      <c r="A1369" s="31" t="n"/>
      <c r="B1369" s="32" t="n"/>
      <c r="C1369" s="32" t="n"/>
      <c r="D1369" s="33" t="n"/>
      <c r="E1369" s="33" t="n"/>
      <c r="F1369" s="33" t="n"/>
      <c r="G1369" s="34" t="n"/>
      <c r="H1369" s="35">
        <f>IF(A1369="","",DATE(YEAR(A1369),MONTH(A1369),1))</f>
        <v/>
      </c>
      <c r="I1369" s="35">
        <f>IF(A1369="","",IF(G1369="",H1369,DATE(YEAR(G1369),MONTH(G1369),1)))</f>
        <v/>
      </c>
      <c r="J1369" s="36">
        <f>IF(D1369="","",IFERROR(VLOOKUP(D1369,'Settings'!$A$18:$B$48,2,FALSE),"Not in categories"))</f>
        <v/>
      </c>
    </row>
    <row r="1370">
      <c r="A1370" s="31" t="n"/>
      <c r="B1370" s="32" t="n"/>
      <c r="C1370" s="32" t="n"/>
      <c r="D1370" s="33" t="n"/>
      <c r="E1370" s="33" t="n"/>
      <c r="F1370" s="33" t="n"/>
      <c r="G1370" s="34" t="n"/>
      <c r="H1370" s="35">
        <f>IF(A1370="","",DATE(YEAR(A1370),MONTH(A1370),1))</f>
        <v/>
      </c>
      <c r="I1370" s="35">
        <f>IF(A1370="","",IF(G1370="",H1370,DATE(YEAR(G1370),MONTH(G1370),1)))</f>
        <v/>
      </c>
      <c r="J1370" s="36">
        <f>IF(D1370="","",IFERROR(VLOOKUP(D1370,'Settings'!$A$18:$B$48,2,FALSE),"Not in categories"))</f>
        <v/>
      </c>
    </row>
    <row r="1371">
      <c r="A1371" s="31" t="n"/>
      <c r="B1371" s="32" t="n"/>
      <c r="C1371" s="32" t="n"/>
      <c r="D1371" s="33" t="n"/>
      <c r="E1371" s="33" t="n"/>
      <c r="F1371" s="33" t="n"/>
      <c r="G1371" s="34" t="n"/>
      <c r="H1371" s="35">
        <f>IF(A1371="","",DATE(YEAR(A1371),MONTH(A1371),1))</f>
        <v/>
      </c>
      <c r="I1371" s="35">
        <f>IF(A1371="","",IF(G1371="",H1371,DATE(YEAR(G1371),MONTH(G1371),1)))</f>
        <v/>
      </c>
      <c r="J1371" s="36">
        <f>IF(D1371="","",IFERROR(VLOOKUP(D1371,'Settings'!$A$18:$B$48,2,FALSE),"Not in categories"))</f>
        <v/>
      </c>
    </row>
    <row r="1372">
      <c r="A1372" s="31" t="n"/>
      <c r="B1372" s="32" t="n"/>
      <c r="C1372" s="32" t="n"/>
      <c r="D1372" s="33" t="n"/>
      <c r="E1372" s="33" t="n"/>
      <c r="F1372" s="33" t="n"/>
      <c r="G1372" s="34" t="n"/>
      <c r="H1372" s="35">
        <f>IF(A1372="","",DATE(YEAR(A1372),MONTH(A1372),1))</f>
        <v/>
      </c>
      <c r="I1372" s="35">
        <f>IF(A1372="","",IF(G1372="",H1372,DATE(YEAR(G1372),MONTH(G1372),1)))</f>
        <v/>
      </c>
      <c r="J1372" s="36">
        <f>IF(D1372="","",IFERROR(VLOOKUP(D1372,'Settings'!$A$18:$B$48,2,FALSE),"Not in categories"))</f>
        <v/>
      </c>
    </row>
    <row r="1373">
      <c r="A1373" s="31" t="n"/>
      <c r="B1373" s="32" t="n"/>
      <c r="C1373" s="32" t="n"/>
      <c r="D1373" s="33" t="n"/>
      <c r="E1373" s="33" t="n"/>
      <c r="F1373" s="33" t="n"/>
      <c r="G1373" s="34" t="n"/>
      <c r="H1373" s="35">
        <f>IF(A1373="","",DATE(YEAR(A1373),MONTH(A1373),1))</f>
        <v/>
      </c>
      <c r="I1373" s="35">
        <f>IF(A1373="","",IF(G1373="",H1373,DATE(YEAR(G1373),MONTH(G1373),1)))</f>
        <v/>
      </c>
      <c r="J1373" s="36">
        <f>IF(D1373="","",IFERROR(VLOOKUP(D1373,'Settings'!$A$18:$B$48,2,FALSE),"Not in categories"))</f>
        <v/>
      </c>
    </row>
    <row r="1374">
      <c r="A1374" s="31" t="n"/>
      <c r="B1374" s="32" t="n"/>
      <c r="C1374" s="32" t="n"/>
      <c r="D1374" s="33" t="n"/>
      <c r="E1374" s="33" t="n"/>
      <c r="F1374" s="33" t="n"/>
      <c r="G1374" s="34" t="n"/>
      <c r="H1374" s="35">
        <f>IF(A1374="","",DATE(YEAR(A1374),MONTH(A1374),1))</f>
        <v/>
      </c>
      <c r="I1374" s="35">
        <f>IF(A1374="","",IF(G1374="",H1374,DATE(YEAR(G1374),MONTH(G1374),1)))</f>
        <v/>
      </c>
      <c r="J1374" s="36">
        <f>IF(D1374="","",IFERROR(VLOOKUP(D1374,'Settings'!$A$18:$B$48,2,FALSE),"Not in categories"))</f>
        <v/>
      </c>
    </row>
    <row r="1375">
      <c r="A1375" s="31" t="n"/>
      <c r="B1375" s="32" t="n"/>
      <c r="C1375" s="32" t="n"/>
      <c r="D1375" s="33" t="n"/>
      <c r="E1375" s="33" t="n"/>
      <c r="F1375" s="33" t="n"/>
      <c r="G1375" s="34" t="n"/>
      <c r="H1375" s="35">
        <f>IF(A1375="","",DATE(YEAR(A1375),MONTH(A1375),1))</f>
        <v/>
      </c>
      <c r="I1375" s="35">
        <f>IF(A1375="","",IF(G1375="",H1375,DATE(YEAR(G1375),MONTH(G1375),1)))</f>
        <v/>
      </c>
      <c r="J1375" s="36">
        <f>IF(D1375="","",IFERROR(VLOOKUP(D1375,'Settings'!$A$18:$B$48,2,FALSE),"Not in categories"))</f>
        <v/>
      </c>
    </row>
    <row r="1376">
      <c r="A1376" s="31" t="n"/>
      <c r="B1376" s="32" t="n"/>
      <c r="C1376" s="32" t="n"/>
      <c r="D1376" s="33" t="n"/>
      <c r="E1376" s="33" t="n"/>
      <c r="F1376" s="33" t="n"/>
      <c r="G1376" s="34" t="n"/>
      <c r="H1376" s="35">
        <f>IF(A1376="","",DATE(YEAR(A1376),MONTH(A1376),1))</f>
        <v/>
      </c>
      <c r="I1376" s="35">
        <f>IF(A1376="","",IF(G1376="",H1376,DATE(YEAR(G1376),MONTH(G1376),1)))</f>
        <v/>
      </c>
      <c r="J1376" s="36">
        <f>IF(D1376="","",IFERROR(VLOOKUP(D1376,'Settings'!$A$18:$B$48,2,FALSE),"Not in categories"))</f>
        <v/>
      </c>
    </row>
    <row r="1377">
      <c r="A1377" s="31" t="n"/>
      <c r="B1377" s="32" t="n"/>
      <c r="C1377" s="32" t="n"/>
      <c r="D1377" s="33" t="n"/>
      <c r="E1377" s="33" t="n"/>
      <c r="F1377" s="33" t="n"/>
      <c r="G1377" s="34" t="n"/>
      <c r="H1377" s="35">
        <f>IF(A1377="","",DATE(YEAR(A1377),MONTH(A1377),1))</f>
        <v/>
      </c>
      <c r="I1377" s="35">
        <f>IF(A1377="","",IF(G1377="",H1377,DATE(YEAR(G1377),MONTH(G1377),1)))</f>
        <v/>
      </c>
      <c r="J1377" s="36">
        <f>IF(D1377="","",IFERROR(VLOOKUP(D1377,'Settings'!$A$18:$B$48,2,FALSE),"Not in categories"))</f>
        <v/>
      </c>
    </row>
    <row r="1378">
      <c r="A1378" s="31" t="n"/>
      <c r="B1378" s="32" t="n"/>
      <c r="C1378" s="32" t="n"/>
      <c r="D1378" s="33" t="n"/>
      <c r="E1378" s="33" t="n"/>
      <c r="F1378" s="33" t="n"/>
      <c r="G1378" s="34" t="n"/>
      <c r="H1378" s="35">
        <f>IF(A1378="","",DATE(YEAR(A1378),MONTH(A1378),1))</f>
        <v/>
      </c>
      <c r="I1378" s="35">
        <f>IF(A1378="","",IF(G1378="",H1378,DATE(YEAR(G1378),MONTH(G1378),1)))</f>
        <v/>
      </c>
      <c r="J1378" s="36">
        <f>IF(D1378="","",IFERROR(VLOOKUP(D1378,'Settings'!$A$18:$B$48,2,FALSE),"Not in categories"))</f>
        <v/>
      </c>
    </row>
    <row r="1379">
      <c r="A1379" s="31" t="n"/>
      <c r="B1379" s="32" t="n"/>
      <c r="C1379" s="32" t="n"/>
      <c r="D1379" s="33" t="n"/>
      <c r="E1379" s="33" t="n"/>
      <c r="F1379" s="33" t="n"/>
      <c r="G1379" s="34" t="n"/>
      <c r="H1379" s="35">
        <f>IF(A1379="","",DATE(YEAR(A1379),MONTH(A1379),1))</f>
        <v/>
      </c>
      <c r="I1379" s="35">
        <f>IF(A1379="","",IF(G1379="",H1379,DATE(YEAR(G1379),MONTH(G1379),1)))</f>
        <v/>
      </c>
      <c r="J1379" s="36">
        <f>IF(D1379="","",IFERROR(VLOOKUP(D1379,'Settings'!$A$18:$B$48,2,FALSE),"Not in categories"))</f>
        <v/>
      </c>
    </row>
    <row r="1380">
      <c r="A1380" s="31" t="n"/>
      <c r="B1380" s="32" t="n"/>
      <c r="C1380" s="32" t="n"/>
      <c r="D1380" s="33" t="n"/>
      <c r="E1380" s="33" t="n"/>
      <c r="F1380" s="33" t="n"/>
      <c r="G1380" s="34" t="n"/>
      <c r="H1380" s="35">
        <f>IF(A1380="","",DATE(YEAR(A1380),MONTH(A1380),1))</f>
        <v/>
      </c>
      <c r="I1380" s="35">
        <f>IF(A1380="","",IF(G1380="",H1380,DATE(YEAR(G1380),MONTH(G1380),1)))</f>
        <v/>
      </c>
      <c r="J1380" s="36">
        <f>IF(D1380="","",IFERROR(VLOOKUP(D1380,'Settings'!$A$18:$B$48,2,FALSE),"Not in categories"))</f>
        <v/>
      </c>
    </row>
    <row r="1381">
      <c r="A1381" s="31" t="n"/>
      <c r="B1381" s="32" t="n"/>
      <c r="C1381" s="32" t="n"/>
      <c r="D1381" s="33" t="n"/>
      <c r="E1381" s="33" t="n"/>
      <c r="F1381" s="33" t="n"/>
      <c r="G1381" s="34" t="n"/>
      <c r="H1381" s="35">
        <f>IF(A1381="","",DATE(YEAR(A1381),MONTH(A1381),1))</f>
        <v/>
      </c>
      <c r="I1381" s="35">
        <f>IF(A1381="","",IF(G1381="",H1381,DATE(YEAR(G1381),MONTH(G1381),1)))</f>
        <v/>
      </c>
      <c r="J1381" s="36">
        <f>IF(D1381="","",IFERROR(VLOOKUP(D1381,'Settings'!$A$18:$B$48,2,FALSE),"Not in categories"))</f>
        <v/>
      </c>
    </row>
    <row r="1382">
      <c r="A1382" s="31" t="n"/>
      <c r="B1382" s="32" t="n"/>
      <c r="C1382" s="32" t="n"/>
      <c r="D1382" s="33" t="n"/>
      <c r="E1382" s="33" t="n"/>
      <c r="F1382" s="33" t="n"/>
      <c r="G1382" s="34" t="n"/>
      <c r="H1382" s="35">
        <f>IF(A1382="","",DATE(YEAR(A1382),MONTH(A1382),1))</f>
        <v/>
      </c>
      <c r="I1382" s="35">
        <f>IF(A1382="","",IF(G1382="",H1382,DATE(YEAR(G1382),MONTH(G1382),1)))</f>
        <v/>
      </c>
      <c r="J1382" s="36">
        <f>IF(D1382="","",IFERROR(VLOOKUP(D1382,'Settings'!$A$18:$B$48,2,FALSE),"Not in categories"))</f>
        <v/>
      </c>
    </row>
    <row r="1383">
      <c r="A1383" s="31" t="n"/>
      <c r="B1383" s="32" t="n"/>
      <c r="C1383" s="32" t="n"/>
      <c r="D1383" s="33" t="n"/>
      <c r="E1383" s="33" t="n"/>
      <c r="F1383" s="33" t="n"/>
      <c r="G1383" s="34" t="n"/>
      <c r="H1383" s="35">
        <f>IF(A1383="","",DATE(YEAR(A1383),MONTH(A1383),1))</f>
        <v/>
      </c>
      <c r="I1383" s="35">
        <f>IF(A1383="","",IF(G1383="",H1383,DATE(YEAR(G1383),MONTH(G1383),1)))</f>
        <v/>
      </c>
      <c r="J1383" s="36">
        <f>IF(D1383="","",IFERROR(VLOOKUP(D1383,'Settings'!$A$18:$B$48,2,FALSE),"Not in categories"))</f>
        <v/>
      </c>
    </row>
    <row r="1384">
      <c r="A1384" s="31" t="n"/>
      <c r="B1384" s="32" t="n"/>
      <c r="C1384" s="32" t="n"/>
      <c r="D1384" s="33" t="n"/>
      <c r="E1384" s="33" t="n"/>
      <c r="F1384" s="33" t="n"/>
      <c r="G1384" s="34" t="n"/>
      <c r="H1384" s="35">
        <f>IF(A1384="","",DATE(YEAR(A1384),MONTH(A1384),1))</f>
        <v/>
      </c>
      <c r="I1384" s="35">
        <f>IF(A1384="","",IF(G1384="",H1384,DATE(YEAR(G1384),MONTH(G1384),1)))</f>
        <v/>
      </c>
      <c r="J1384" s="36">
        <f>IF(D1384="","",IFERROR(VLOOKUP(D1384,'Settings'!$A$18:$B$48,2,FALSE),"Not in categories"))</f>
        <v/>
      </c>
    </row>
    <row r="1385">
      <c r="A1385" s="31" t="n"/>
      <c r="B1385" s="32" t="n"/>
      <c r="C1385" s="32" t="n"/>
      <c r="D1385" s="33" t="n"/>
      <c r="E1385" s="33" t="n"/>
      <c r="F1385" s="33" t="n"/>
      <c r="G1385" s="34" t="n"/>
      <c r="H1385" s="35">
        <f>IF(A1385="","",DATE(YEAR(A1385),MONTH(A1385),1))</f>
        <v/>
      </c>
      <c r="I1385" s="35">
        <f>IF(A1385="","",IF(G1385="",H1385,DATE(YEAR(G1385),MONTH(G1385),1)))</f>
        <v/>
      </c>
      <c r="J1385" s="36">
        <f>IF(D1385="","",IFERROR(VLOOKUP(D1385,'Settings'!$A$18:$B$48,2,FALSE),"Not in categories"))</f>
        <v/>
      </c>
    </row>
    <row r="1386">
      <c r="A1386" s="31" t="n"/>
      <c r="B1386" s="32" t="n"/>
      <c r="C1386" s="32" t="n"/>
      <c r="D1386" s="33" t="n"/>
      <c r="E1386" s="33" t="n"/>
      <c r="F1386" s="33" t="n"/>
      <c r="G1386" s="34" t="n"/>
      <c r="H1386" s="35">
        <f>IF(A1386="","",DATE(YEAR(A1386),MONTH(A1386),1))</f>
        <v/>
      </c>
      <c r="I1386" s="35">
        <f>IF(A1386="","",IF(G1386="",H1386,DATE(YEAR(G1386),MONTH(G1386),1)))</f>
        <v/>
      </c>
      <c r="J1386" s="36">
        <f>IF(D1386="","",IFERROR(VLOOKUP(D1386,'Settings'!$A$18:$B$48,2,FALSE),"Not in categories"))</f>
        <v/>
      </c>
    </row>
    <row r="1387">
      <c r="A1387" s="31" t="n"/>
      <c r="B1387" s="32" t="n"/>
      <c r="C1387" s="32" t="n"/>
      <c r="D1387" s="33" t="n"/>
      <c r="E1387" s="33" t="n"/>
      <c r="F1387" s="33" t="n"/>
      <c r="G1387" s="34" t="n"/>
      <c r="H1387" s="35">
        <f>IF(A1387="","",DATE(YEAR(A1387),MONTH(A1387),1))</f>
        <v/>
      </c>
      <c r="I1387" s="35">
        <f>IF(A1387="","",IF(G1387="",H1387,DATE(YEAR(G1387),MONTH(G1387),1)))</f>
        <v/>
      </c>
      <c r="J1387" s="36">
        <f>IF(D1387="","",IFERROR(VLOOKUP(D1387,'Settings'!$A$18:$B$48,2,FALSE),"Not in categories"))</f>
        <v/>
      </c>
    </row>
    <row r="1388">
      <c r="A1388" s="31" t="n"/>
      <c r="B1388" s="32" t="n"/>
      <c r="C1388" s="32" t="n"/>
      <c r="D1388" s="33" t="n"/>
      <c r="E1388" s="33" t="n"/>
      <c r="F1388" s="33" t="n"/>
      <c r="G1388" s="34" t="n"/>
      <c r="H1388" s="35">
        <f>IF(A1388="","",DATE(YEAR(A1388),MONTH(A1388),1))</f>
        <v/>
      </c>
      <c r="I1388" s="35">
        <f>IF(A1388="","",IF(G1388="",H1388,DATE(YEAR(G1388),MONTH(G1388),1)))</f>
        <v/>
      </c>
      <c r="J1388" s="36">
        <f>IF(D1388="","",IFERROR(VLOOKUP(D1388,'Settings'!$A$18:$B$48,2,FALSE),"Not in categories"))</f>
        <v/>
      </c>
    </row>
    <row r="1389">
      <c r="A1389" s="31" t="n"/>
      <c r="B1389" s="32" t="n"/>
      <c r="C1389" s="32" t="n"/>
      <c r="D1389" s="33" t="n"/>
      <c r="E1389" s="33" t="n"/>
      <c r="F1389" s="33" t="n"/>
      <c r="G1389" s="34" t="n"/>
      <c r="H1389" s="35">
        <f>IF(A1389="","",DATE(YEAR(A1389),MONTH(A1389),1))</f>
        <v/>
      </c>
      <c r="I1389" s="35">
        <f>IF(A1389="","",IF(G1389="",H1389,DATE(YEAR(G1389),MONTH(G1389),1)))</f>
        <v/>
      </c>
      <c r="J1389" s="36">
        <f>IF(D1389="","",IFERROR(VLOOKUP(D1389,'Settings'!$A$18:$B$48,2,FALSE),"Not in categories"))</f>
        <v/>
      </c>
    </row>
    <row r="1390">
      <c r="A1390" s="31" t="n"/>
      <c r="B1390" s="32" t="n"/>
      <c r="C1390" s="32" t="n"/>
      <c r="D1390" s="33" t="n"/>
      <c r="E1390" s="33" t="n"/>
      <c r="F1390" s="33" t="n"/>
      <c r="G1390" s="34" t="n"/>
      <c r="H1390" s="35">
        <f>IF(A1390="","",DATE(YEAR(A1390),MONTH(A1390),1))</f>
        <v/>
      </c>
      <c r="I1390" s="35">
        <f>IF(A1390="","",IF(G1390="",H1390,DATE(YEAR(G1390),MONTH(G1390),1)))</f>
        <v/>
      </c>
      <c r="J1390" s="36">
        <f>IF(D1390="","",IFERROR(VLOOKUP(D1390,'Settings'!$A$18:$B$48,2,FALSE),"Not in categories"))</f>
        <v/>
      </c>
    </row>
    <row r="1391">
      <c r="A1391" s="31" t="n"/>
      <c r="B1391" s="32" t="n"/>
      <c r="C1391" s="32" t="n"/>
      <c r="D1391" s="33" t="n"/>
      <c r="E1391" s="33" t="n"/>
      <c r="F1391" s="33" t="n"/>
      <c r="G1391" s="34" t="n"/>
      <c r="H1391" s="35">
        <f>IF(A1391="","",DATE(YEAR(A1391),MONTH(A1391),1))</f>
        <v/>
      </c>
      <c r="I1391" s="35">
        <f>IF(A1391="","",IF(G1391="",H1391,DATE(YEAR(G1391),MONTH(G1391),1)))</f>
        <v/>
      </c>
      <c r="J1391" s="36">
        <f>IF(D1391="","",IFERROR(VLOOKUP(D1391,'Settings'!$A$18:$B$48,2,FALSE),"Not in categories"))</f>
        <v/>
      </c>
    </row>
    <row r="1392">
      <c r="A1392" s="31" t="n"/>
      <c r="B1392" s="32" t="n"/>
      <c r="C1392" s="32" t="n"/>
      <c r="D1392" s="33" t="n"/>
      <c r="E1392" s="33" t="n"/>
      <c r="F1392" s="33" t="n"/>
      <c r="G1392" s="34" t="n"/>
      <c r="H1392" s="35">
        <f>IF(A1392="","",DATE(YEAR(A1392),MONTH(A1392),1))</f>
        <v/>
      </c>
      <c r="I1392" s="35">
        <f>IF(A1392="","",IF(G1392="",H1392,DATE(YEAR(G1392),MONTH(G1392),1)))</f>
        <v/>
      </c>
      <c r="J1392" s="36">
        <f>IF(D1392="","",IFERROR(VLOOKUP(D1392,'Settings'!$A$18:$B$48,2,FALSE),"Not in categories"))</f>
        <v/>
      </c>
    </row>
    <row r="1393">
      <c r="A1393" s="31" t="n"/>
      <c r="B1393" s="32" t="n"/>
      <c r="C1393" s="32" t="n"/>
      <c r="D1393" s="33" t="n"/>
      <c r="E1393" s="33" t="n"/>
      <c r="F1393" s="33" t="n"/>
      <c r="G1393" s="34" t="n"/>
      <c r="H1393" s="35">
        <f>IF(A1393="","",DATE(YEAR(A1393),MONTH(A1393),1))</f>
        <v/>
      </c>
      <c r="I1393" s="35">
        <f>IF(A1393="","",IF(G1393="",H1393,DATE(YEAR(G1393),MONTH(G1393),1)))</f>
        <v/>
      </c>
      <c r="J1393" s="36">
        <f>IF(D1393="","",IFERROR(VLOOKUP(D1393,'Settings'!$A$18:$B$48,2,FALSE),"Not in categories"))</f>
        <v/>
      </c>
    </row>
    <row r="1394">
      <c r="A1394" s="31" t="n"/>
      <c r="B1394" s="32" t="n"/>
      <c r="C1394" s="32" t="n"/>
      <c r="D1394" s="33" t="n"/>
      <c r="E1394" s="33" t="n"/>
      <c r="F1394" s="33" t="n"/>
      <c r="G1394" s="34" t="n"/>
      <c r="H1394" s="35">
        <f>IF(A1394="","",DATE(YEAR(A1394),MONTH(A1394),1))</f>
        <v/>
      </c>
      <c r="I1394" s="35">
        <f>IF(A1394="","",IF(G1394="",H1394,DATE(YEAR(G1394),MONTH(G1394),1)))</f>
        <v/>
      </c>
      <c r="J1394" s="36">
        <f>IF(D1394="","",IFERROR(VLOOKUP(D1394,'Settings'!$A$18:$B$48,2,FALSE),"Not in categories"))</f>
        <v/>
      </c>
    </row>
    <row r="1395">
      <c r="A1395" s="31" t="n"/>
      <c r="B1395" s="32" t="n"/>
      <c r="C1395" s="32" t="n"/>
      <c r="D1395" s="33" t="n"/>
      <c r="E1395" s="33" t="n"/>
      <c r="F1395" s="33" t="n"/>
      <c r="G1395" s="34" t="n"/>
      <c r="H1395" s="35">
        <f>IF(A1395="","",DATE(YEAR(A1395),MONTH(A1395),1))</f>
        <v/>
      </c>
      <c r="I1395" s="35">
        <f>IF(A1395="","",IF(G1395="",H1395,DATE(YEAR(G1395),MONTH(G1395),1)))</f>
        <v/>
      </c>
      <c r="J1395" s="36">
        <f>IF(D1395="","",IFERROR(VLOOKUP(D1395,'Settings'!$A$18:$B$48,2,FALSE),"Not in categories"))</f>
        <v/>
      </c>
    </row>
    <row r="1396">
      <c r="A1396" s="31" t="n"/>
      <c r="B1396" s="32" t="n"/>
      <c r="C1396" s="32" t="n"/>
      <c r="D1396" s="33" t="n"/>
      <c r="E1396" s="33" t="n"/>
      <c r="F1396" s="33" t="n"/>
      <c r="G1396" s="34" t="n"/>
      <c r="H1396" s="35">
        <f>IF(A1396="","",DATE(YEAR(A1396),MONTH(A1396),1))</f>
        <v/>
      </c>
      <c r="I1396" s="35">
        <f>IF(A1396="","",IF(G1396="",H1396,DATE(YEAR(G1396),MONTH(G1396),1)))</f>
        <v/>
      </c>
      <c r="J1396" s="36">
        <f>IF(D1396="","",IFERROR(VLOOKUP(D1396,'Settings'!$A$18:$B$48,2,FALSE),"Not in categories"))</f>
        <v/>
      </c>
    </row>
    <row r="1397">
      <c r="A1397" s="31" t="n"/>
      <c r="B1397" s="32" t="n"/>
      <c r="C1397" s="32" t="n"/>
      <c r="D1397" s="33" t="n"/>
      <c r="E1397" s="33" t="n"/>
      <c r="F1397" s="33" t="n"/>
      <c r="G1397" s="34" t="n"/>
      <c r="H1397" s="35">
        <f>IF(A1397="","",DATE(YEAR(A1397),MONTH(A1397),1))</f>
        <v/>
      </c>
      <c r="I1397" s="35">
        <f>IF(A1397="","",IF(G1397="",H1397,DATE(YEAR(G1397),MONTH(G1397),1)))</f>
        <v/>
      </c>
      <c r="J1397" s="36">
        <f>IF(D1397="","",IFERROR(VLOOKUP(D1397,'Settings'!$A$18:$B$48,2,FALSE),"Not in categories"))</f>
        <v/>
      </c>
    </row>
    <row r="1398">
      <c r="A1398" s="31" t="n"/>
      <c r="B1398" s="32" t="n"/>
      <c r="C1398" s="32" t="n"/>
      <c r="D1398" s="33" t="n"/>
      <c r="E1398" s="33" t="n"/>
      <c r="F1398" s="33" t="n"/>
      <c r="G1398" s="34" t="n"/>
      <c r="H1398" s="35">
        <f>IF(A1398="","",DATE(YEAR(A1398),MONTH(A1398),1))</f>
        <v/>
      </c>
      <c r="I1398" s="35">
        <f>IF(A1398="","",IF(G1398="",H1398,DATE(YEAR(G1398),MONTH(G1398),1)))</f>
        <v/>
      </c>
      <c r="J1398" s="36">
        <f>IF(D1398="","",IFERROR(VLOOKUP(D1398,'Settings'!$A$18:$B$48,2,FALSE),"Not in categories"))</f>
        <v/>
      </c>
    </row>
    <row r="1399">
      <c r="A1399" s="31" t="n"/>
      <c r="B1399" s="32" t="n"/>
      <c r="C1399" s="32" t="n"/>
      <c r="D1399" s="33" t="n"/>
      <c r="E1399" s="33" t="n"/>
      <c r="F1399" s="33" t="n"/>
      <c r="G1399" s="34" t="n"/>
      <c r="H1399" s="35">
        <f>IF(A1399="","",DATE(YEAR(A1399),MONTH(A1399),1))</f>
        <v/>
      </c>
      <c r="I1399" s="35">
        <f>IF(A1399="","",IF(G1399="",H1399,DATE(YEAR(G1399),MONTH(G1399),1)))</f>
        <v/>
      </c>
      <c r="J1399" s="36">
        <f>IF(D1399="","",IFERROR(VLOOKUP(D1399,'Settings'!$A$18:$B$48,2,FALSE),"Not in categories"))</f>
        <v/>
      </c>
    </row>
    <row r="1400">
      <c r="A1400" s="31" t="n"/>
      <c r="B1400" s="32" t="n"/>
      <c r="C1400" s="32" t="n"/>
      <c r="D1400" s="33" t="n"/>
      <c r="E1400" s="33" t="n"/>
      <c r="F1400" s="33" t="n"/>
      <c r="G1400" s="34" t="n"/>
      <c r="H1400" s="35">
        <f>IF(A1400="","",DATE(YEAR(A1400),MONTH(A1400),1))</f>
        <v/>
      </c>
      <c r="I1400" s="35">
        <f>IF(A1400="","",IF(G1400="",H1400,DATE(YEAR(G1400),MONTH(G1400),1)))</f>
        <v/>
      </c>
      <c r="J1400" s="36">
        <f>IF(D1400="","",IFERROR(VLOOKUP(D1400,'Settings'!$A$18:$B$48,2,FALSE),"Not in categories"))</f>
        <v/>
      </c>
    </row>
    <row r="1401">
      <c r="A1401" s="31" t="n"/>
      <c r="B1401" s="32" t="n"/>
      <c r="C1401" s="32" t="n"/>
      <c r="D1401" s="33" t="n"/>
      <c r="E1401" s="33" t="n"/>
      <c r="F1401" s="33" t="n"/>
      <c r="G1401" s="34" t="n"/>
      <c r="H1401" s="35">
        <f>IF(A1401="","",DATE(YEAR(A1401),MONTH(A1401),1))</f>
        <v/>
      </c>
      <c r="I1401" s="35">
        <f>IF(A1401="","",IF(G1401="",H1401,DATE(YEAR(G1401),MONTH(G1401),1)))</f>
        <v/>
      </c>
      <c r="J1401" s="36">
        <f>IF(D1401="","",IFERROR(VLOOKUP(D1401,'Settings'!$A$18:$B$48,2,FALSE),"Not in categories"))</f>
        <v/>
      </c>
    </row>
    <row r="1402">
      <c r="A1402" s="31" t="n"/>
      <c r="B1402" s="32" t="n"/>
      <c r="C1402" s="32" t="n"/>
      <c r="D1402" s="33" t="n"/>
      <c r="E1402" s="33" t="n"/>
      <c r="F1402" s="33" t="n"/>
      <c r="G1402" s="34" t="n"/>
      <c r="H1402" s="35">
        <f>IF(A1402="","",DATE(YEAR(A1402),MONTH(A1402),1))</f>
        <v/>
      </c>
      <c r="I1402" s="35">
        <f>IF(A1402="","",IF(G1402="",H1402,DATE(YEAR(G1402),MONTH(G1402),1)))</f>
        <v/>
      </c>
      <c r="J1402" s="36">
        <f>IF(D1402="","",IFERROR(VLOOKUP(D1402,'Settings'!$A$18:$B$48,2,FALSE),"Not in categories"))</f>
        <v/>
      </c>
    </row>
    <row r="1403">
      <c r="A1403" s="31" t="n"/>
      <c r="B1403" s="32" t="n"/>
      <c r="C1403" s="32" t="n"/>
      <c r="D1403" s="33" t="n"/>
      <c r="E1403" s="33" t="n"/>
      <c r="F1403" s="33" t="n"/>
      <c r="G1403" s="34" t="n"/>
      <c r="H1403" s="35">
        <f>IF(A1403="","",DATE(YEAR(A1403),MONTH(A1403),1))</f>
        <v/>
      </c>
      <c r="I1403" s="35">
        <f>IF(A1403="","",IF(G1403="",H1403,DATE(YEAR(G1403),MONTH(G1403),1)))</f>
        <v/>
      </c>
      <c r="J1403" s="36">
        <f>IF(D1403="","",IFERROR(VLOOKUP(D1403,'Settings'!$A$18:$B$48,2,FALSE),"Not in categories"))</f>
        <v/>
      </c>
    </row>
    <row r="1404">
      <c r="A1404" s="31" t="n"/>
      <c r="B1404" s="32" t="n"/>
      <c r="C1404" s="32" t="n"/>
      <c r="D1404" s="33" t="n"/>
      <c r="E1404" s="33" t="n"/>
      <c r="F1404" s="33" t="n"/>
      <c r="G1404" s="34" t="n"/>
      <c r="H1404" s="35">
        <f>IF(A1404="","",DATE(YEAR(A1404),MONTH(A1404),1))</f>
        <v/>
      </c>
      <c r="I1404" s="35">
        <f>IF(A1404="","",IF(G1404="",H1404,DATE(YEAR(G1404),MONTH(G1404),1)))</f>
        <v/>
      </c>
      <c r="J1404" s="36">
        <f>IF(D1404="","",IFERROR(VLOOKUP(D1404,'Settings'!$A$18:$B$48,2,FALSE),"Not in categories"))</f>
        <v/>
      </c>
    </row>
    <row r="1405">
      <c r="A1405" s="31" t="n"/>
      <c r="B1405" s="32" t="n"/>
      <c r="C1405" s="32" t="n"/>
      <c r="D1405" s="33" t="n"/>
      <c r="E1405" s="33" t="n"/>
      <c r="F1405" s="33" t="n"/>
      <c r="G1405" s="34" t="n"/>
      <c r="H1405" s="35">
        <f>IF(A1405="","",DATE(YEAR(A1405),MONTH(A1405),1))</f>
        <v/>
      </c>
      <c r="I1405" s="35">
        <f>IF(A1405="","",IF(G1405="",H1405,DATE(YEAR(G1405),MONTH(G1405),1)))</f>
        <v/>
      </c>
      <c r="J1405" s="36">
        <f>IF(D1405="","",IFERROR(VLOOKUP(D1405,'Settings'!$A$18:$B$48,2,FALSE),"Not in categories"))</f>
        <v/>
      </c>
    </row>
    <row r="1406">
      <c r="A1406" s="31" t="n"/>
      <c r="B1406" s="32" t="n"/>
      <c r="C1406" s="32" t="n"/>
      <c r="D1406" s="33" t="n"/>
      <c r="E1406" s="33" t="n"/>
      <c r="F1406" s="33" t="n"/>
      <c r="G1406" s="34" t="n"/>
      <c r="H1406" s="35">
        <f>IF(A1406="","",DATE(YEAR(A1406),MONTH(A1406),1))</f>
        <v/>
      </c>
      <c r="I1406" s="35">
        <f>IF(A1406="","",IF(G1406="",H1406,DATE(YEAR(G1406),MONTH(G1406),1)))</f>
        <v/>
      </c>
      <c r="J1406" s="36">
        <f>IF(D1406="","",IFERROR(VLOOKUP(D1406,'Settings'!$A$18:$B$48,2,FALSE),"Not in categories"))</f>
        <v/>
      </c>
    </row>
    <row r="1407">
      <c r="A1407" s="31" t="n"/>
      <c r="B1407" s="32" t="n"/>
      <c r="C1407" s="32" t="n"/>
      <c r="D1407" s="33" t="n"/>
      <c r="E1407" s="33" t="n"/>
      <c r="F1407" s="33" t="n"/>
      <c r="G1407" s="34" t="n"/>
      <c r="H1407" s="35">
        <f>IF(A1407="","",DATE(YEAR(A1407),MONTH(A1407),1))</f>
        <v/>
      </c>
      <c r="I1407" s="35">
        <f>IF(A1407="","",IF(G1407="",H1407,DATE(YEAR(G1407),MONTH(G1407),1)))</f>
        <v/>
      </c>
      <c r="J1407" s="36">
        <f>IF(D1407="","",IFERROR(VLOOKUP(D1407,'Settings'!$A$18:$B$48,2,FALSE),"Not in categories"))</f>
        <v/>
      </c>
    </row>
    <row r="1408">
      <c r="A1408" s="31" t="n"/>
      <c r="B1408" s="32" t="n"/>
      <c r="C1408" s="32" t="n"/>
      <c r="D1408" s="33" t="n"/>
      <c r="E1408" s="33" t="n"/>
      <c r="F1408" s="33" t="n"/>
      <c r="G1408" s="34" t="n"/>
      <c r="H1408" s="35">
        <f>IF(A1408="","",DATE(YEAR(A1408),MONTH(A1408),1))</f>
        <v/>
      </c>
      <c r="I1408" s="35">
        <f>IF(A1408="","",IF(G1408="",H1408,DATE(YEAR(G1408),MONTH(G1408),1)))</f>
        <v/>
      </c>
      <c r="J1408" s="36">
        <f>IF(D1408="","",IFERROR(VLOOKUP(D1408,'Settings'!$A$18:$B$48,2,FALSE),"Not in categories"))</f>
        <v/>
      </c>
    </row>
    <row r="1409">
      <c r="A1409" s="31" t="n"/>
      <c r="B1409" s="32" t="n"/>
      <c r="C1409" s="32" t="n"/>
      <c r="D1409" s="33" t="n"/>
      <c r="E1409" s="33" t="n"/>
      <c r="F1409" s="33" t="n"/>
      <c r="G1409" s="34" t="n"/>
      <c r="H1409" s="35">
        <f>IF(A1409="","",DATE(YEAR(A1409),MONTH(A1409),1))</f>
        <v/>
      </c>
      <c r="I1409" s="35">
        <f>IF(A1409="","",IF(G1409="",H1409,DATE(YEAR(G1409),MONTH(G1409),1)))</f>
        <v/>
      </c>
      <c r="J1409" s="36">
        <f>IF(D1409="","",IFERROR(VLOOKUP(D1409,'Settings'!$A$18:$B$48,2,FALSE),"Not in categories"))</f>
        <v/>
      </c>
    </row>
    <row r="1410">
      <c r="A1410" s="31" t="n"/>
      <c r="B1410" s="32" t="n"/>
      <c r="C1410" s="32" t="n"/>
      <c r="D1410" s="33" t="n"/>
      <c r="E1410" s="33" t="n"/>
      <c r="F1410" s="33" t="n"/>
      <c r="G1410" s="34" t="n"/>
      <c r="H1410" s="35">
        <f>IF(A1410="","",DATE(YEAR(A1410),MONTH(A1410),1))</f>
        <v/>
      </c>
      <c r="I1410" s="35">
        <f>IF(A1410="","",IF(G1410="",H1410,DATE(YEAR(G1410),MONTH(G1410),1)))</f>
        <v/>
      </c>
      <c r="J1410" s="36">
        <f>IF(D1410="","",IFERROR(VLOOKUP(D1410,'Settings'!$A$18:$B$48,2,FALSE),"Not in categories"))</f>
        <v/>
      </c>
    </row>
    <row r="1411">
      <c r="A1411" s="31" t="n"/>
      <c r="B1411" s="32" t="n"/>
      <c r="C1411" s="32" t="n"/>
      <c r="D1411" s="33" t="n"/>
      <c r="E1411" s="33" t="n"/>
      <c r="F1411" s="33" t="n"/>
      <c r="G1411" s="34" t="n"/>
      <c r="H1411" s="35">
        <f>IF(A1411="","",DATE(YEAR(A1411),MONTH(A1411),1))</f>
        <v/>
      </c>
      <c r="I1411" s="35">
        <f>IF(A1411="","",IF(G1411="",H1411,DATE(YEAR(G1411),MONTH(G1411),1)))</f>
        <v/>
      </c>
      <c r="J1411" s="36">
        <f>IF(D1411="","",IFERROR(VLOOKUP(D1411,'Settings'!$A$18:$B$48,2,FALSE),"Not in categories"))</f>
        <v/>
      </c>
    </row>
    <row r="1412">
      <c r="A1412" s="31" t="n"/>
      <c r="B1412" s="32" t="n"/>
      <c r="C1412" s="32" t="n"/>
      <c r="D1412" s="33" t="n"/>
      <c r="E1412" s="33" t="n"/>
      <c r="F1412" s="33" t="n"/>
      <c r="G1412" s="34" t="n"/>
      <c r="H1412" s="35">
        <f>IF(A1412="","",DATE(YEAR(A1412),MONTH(A1412),1))</f>
        <v/>
      </c>
      <c r="I1412" s="35">
        <f>IF(A1412="","",IF(G1412="",H1412,DATE(YEAR(G1412),MONTH(G1412),1)))</f>
        <v/>
      </c>
      <c r="J1412" s="36">
        <f>IF(D1412="","",IFERROR(VLOOKUP(D1412,'Settings'!$A$18:$B$48,2,FALSE),"Not in categories"))</f>
        <v/>
      </c>
    </row>
    <row r="1413">
      <c r="A1413" s="31" t="n"/>
      <c r="B1413" s="32" t="n"/>
      <c r="C1413" s="32" t="n"/>
      <c r="D1413" s="33" t="n"/>
      <c r="E1413" s="33" t="n"/>
      <c r="F1413" s="33" t="n"/>
      <c r="G1413" s="34" t="n"/>
      <c r="H1413" s="35">
        <f>IF(A1413="","",DATE(YEAR(A1413),MONTH(A1413),1))</f>
        <v/>
      </c>
      <c r="I1413" s="35">
        <f>IF(A1413="","",IF(G1413="",H1413,DATE(YEAR(G1413),MONTH(G1413),1)))</f>
        <v/>
      </c>
      <c r="J1413" s="36">
        <f>IF(D1413="","",IFERROR(VLOOKUP(D1413,'Settings'!$A$18:$B$48,2,FALSE),"Not in categories"))</f>
        <v/>
      </c>
    </row>
    <row r="1414">
      <c r="A1414" s="31" t="n"/>
      <c r="B1414" s="32" t="n"/>
      <c r="C1414" s="32" t="n"/>
      <c r="D1414" s="33" t="n"/>
      <c r="E1414" s="33" t="n"/>
      <c r="F1414" s="33" t="n"/>
      <c r="G1414" s="34" t="n"/>
      <c r="H1414" s="35">
        <f>IF(A1414="","",DATE(YEAR(A1414),MONTH(A1414),1))</f>
        <v/>
      </c>
      <c r="I1414" s="35">
        <f>IF(A1414="","",IF(G1414="",H1414,DATE(YEAR(G1414),MONTH(G1414),1)))</f>
        <v/>
      </c>
      <c r="J1414" s="36">
        <f>IF(D1414="","",IFERROR(VLOOKUP(D1414,'Settings'!$A$18:$B$48,2,FALSE),"Not in categories"))</f>
        <v/>
      </c>
    </row>
    <row r="1415">
      <c r="A1415" s="31" t="n"/>
      <c r="B1415" s="32" t="n"/>
      <c r="C1415" s="32" t="n"/>
      <c r="D1415" s="33" t="n"/>
      <c r="E1415" s="33" t="n"/>
      <c r="F1415" s="33" t="n"/>
      <c r="G1415" s="34" t="n"/>
      <c r="H1415" s="35">
        <f>IF(A1415="","",DATE(YEAR(A1415),MONTH(A1415),1))</f>
        <v/>
      </c>
      <c r="I1415" s="35">
        <f>IF(A1415="","",IF(G1415="",H1415,DATE(YEAR(G1415),MONTH(G1415),1)))</f>
        <v/>
      </c>
      <c r="J1415" s="36">
        <f>IF(D1415="","",IFERROR(VLOOKUP(D1415,'Settings'!$A$18:$B$48,2,FALSE),"Not in categories"))</f>
        <v/>
      </c>
    </row>
    <row r="1416">
      <c r="A1416" s="31" t="n"/>
      <c r="B1416" s="32" t="n"/>
      <c r="C1416" s="32" t="n"/>
      <c r="D1416" s="33" t="n"/>
      <c r="E1416" s="33" t="n"/>
      <c r="F1416" s="33" t="n"/>
      <c r="G1416" s="34" t="n"/>
      <c r="H1416" s="35">
        <f>IF(A1416="","",DATE(YEAR(A1416),MONTH(A1416),1))</f>
        <v/>
      </c>
      <c r="I1416" s="35">
        <f>IF(A1416="","",IF(G1416="",H1416,DATE(YEAR(G1416),MONTH(G1416),1)))</f>
        <v/>
      </c>
      <c r="J1416" s="36">
        <f>IF(D1416="","",IFERROR(VLOOKUP(D1416,'Settings'!$A$18:$B$48,2,FALSE),"Not in categories"))</f>
        <v/>
      </c>
    </row>
    <row r="1417">
      <c r="A1417" s="31" t="n"/>
      <c r="B1417" s="32" t="n"/>
      <c r="C1417" s="32" t="n"/>
      <c r="D1417" s="33" t="n"/>
      <c r="E1417" s="33" t="n"/>
      <c r="F1417" s="33" t="n"/>
      <c r="G1417" s="34" t="n"/>
      <c r="H1417" s="35">
        <f>IF(A1417="","",DATE(YEAR(A1417),MONTH(A1417),1))</f>
        <v/>
      </c>
      <c r="I1417" s="35">
        <f>IF(A1417="","",IF(G1417="",H1417,DATE(YEAR(G1417),MONTH(G1417),1)))</f>
        <v/>
      </c>
      <c r="J1417" s="36">
        <f>IF(D1417="","",IFERROR(VLOOKUP(D1417,'Settings'!$A$18:$B$48,2,FALSE),"Not in categories"))</f>
        <v/>
      </c>
    </row>
    <row r="1418">
      <c r="A1418" s="31" t="n"/>
      <c r="B1418" s="32" t="n"/>
      <c r="C1418" s="32" t="n"/>
      <c r="D1418" s="33" t="n"/>
      <c r="E1418" s="33" t="n"/>
      <c r="F1418" s="33" t="n"/>
      <c r="G1418" s="34" t="n"/>
      <c r="H1418" s="35">
        <f>IF(A1418="","",DATE(YEAR(A1418),MONTH(A1418),1))</f>
        <v/>
      </c>
      <c r="I1418" s="35">
        <f>IF(A1418="","",IF(G1418="",H1418,DATE(YEAR(G1418),MONTH(G1418),1)))</f>
        <v/>
      </c>
      <c r="J1418" s="36">
        <f>IF(D1418="","",IFERROR(VLOOKUP(D1418,'Settings'!$A$18:$B$48,2,FALSE),"Not in categories"))</f>
        <v/>
      </c>
    </row>
    <row r="1419">
      <c r="A1419" s="31" t="n"/>
      <c r="B1419" s="32" t="n"/>
      <c r="C1419" s="32" t="n"/>
      <c r="D1419" s="33" t="n"/>
      <c r="E1419" s="33" t="n"/>
      <c r="F1419" s="33" t="n"/>
      <c r="G1419" s="34" t="n"/>
      <c r="H1419" s="35">
        <f>IF(A1419="","",DATE(YEAR(A1419),MONTH(A1419),1))</f>
        <v/>
      </c>
      <c r="I1419" s="35">
        <f>IF(A1419="","",IF(G1419="",H1419,DATE(YEAR(G1419),MONTH(G1419),1)))</f>
        <v/>
      </c>
      <c r="J1419" s="36">
        <f>IF(D1419="","",IFERROR(VLOOKUP(D1419,'Settings'!$A$18:$B$48,2,FALSE),"Not in categories"))</f>
        <v/>
      </c>
    </row>
    <row r="1420">
      <c r="A1420" s="31" t="n"/>
      <c r="B1420" s="32" t="n"/>
      <c r="C1420" s="32" t="n"/>
      <c r="D1420" s="33" t="n"/>
      <c r="E1420" s="33" t="n"/>
      <c r="F1420" s="33" t="n"/>
      <c r="G1420" s="34" t="n"/>
      <c r="H1420" s="35">
        <f>IF(A1420="","",DATE(YEAR(A1420),MONTH(A1420),1))</f>
        <v/>
      </c>
      <c r="I1420" s="35">
        <f>IF(A1420="","",IF(G1420="",H1420,DATE(YEAR(G1420),MONTH(G1420),1)))</f>
        <v/>
      </c>
      <c r="J1420" s="36">
        <f>IF(D1420="","",IFERROR(VLOOKUP(D1420,'Settings'!$A$18:$B$48,2,FALSE),"Not in categories"))</f>
        <v/>
      </c>
    </row>
    <row r="1421">
      <c r="A1421" s="31" t="n"/>
      <c r="B1421" s="32" t="n"/>
      <c r="C1421" s="32" t="n"/>
      <c r="D1421" s="33" t="n"/>
      <c r="E1421" s="33" t="n"/>
      <c r="F1421" s="33" t="n"/>
      <c r="G1421" s="34" t="n"/>
      <c r="H1421" s="35">
        <f>IF(A1421="","",DATE(YEAR(A1421),MONTH(A1421),1))</f>
        <v/>
      </c>
      <c r="I1421" s="35">
        <f>IF(A1421="","",IF(G1421="",H1421,DATE(YEAR(G1421),MONTH(G1421),1)))</f>
        <v/>
      </c>
      <c r="J1421" s="36">
        <f>IF(D1421="","",IFERROR(VLOOKUP(D1421,'Settings'!$A$18:$B$48,2,FALSE),"Not in categories"))</f>
        <v/>
      </c>
    </row>
    <row r="1422">
      <c r="A1422" s="31" t="n"/>
      <c r="B1422" s="32" t="n"/>
      <c r="C1422" s="32" t="n"/>
      <c r="D1422" s="33" t="n"/>
      <c r="E1422" s="33" t="n"/>
      <c r="F1422" s="33" t="n"/>
      <c r="G1422" s="34" t="n"/>
      <c r="H1422" s="35">
        <f>IF(A1422="","",DATE(YEAR(A1422),MONTH(A1422),1))</f>
        <v/>
      </c>
      <c r="I1422" s="35">
        <f>IF(A1422="","",IF(G1422="",H1422,DATE(YEAR(G1422),MONTH(G1422),1)))</f>
        <v/>
      </c>
      <c r="J1422" s="36">
        <f>IF(D1422="","",IFERROR(VLOOKUP(D1422,'Settings'!$A$18:$B$48,2,FALSE),"Not in categories"))</f>
        <v/>
      </c>
    </row>
    <row r="1423">
      <c r="A1423" s="31" t="n"/>
      <c r="B1423" s="32" t="n"/>
      <c r="C1423" s="32" t="n"/>
      <c r="D1423" s="33" t="n"/>
      <c r="E1423" s="33" t="n"/>
      <c r="F1423" s="33" t="n"/>
      <c r="G1423" s="34" t="n"/>
      <c r="H1423" s="35">
        <f>IF(A1423="","",DATE(YEAR(A1423),MONTH(A1423),1))</f>
        <v/>
      </c>
      <c r="I1423" s="35">
        <f>IF(A1423="","",IF(G1423="",H1423,DATE(YEAR(G1423),MONTH(G1423),1)))</f>
        <v/>
      </c>
      <c r="J1423" s="36">
        <f>IF(D1423="","",IFERROR(VLOOKUP(D1423,'Settings'!$A$18:$B$48,2,FALSE),"Not in categories"))</f>
        <v/>
      </c>
    </row>
    <row r="1424">
      <c r="A1424" s="31" t="n"/>
      <c r="B1424" s="32" t="n"/>
      <c r="C1424" s="32" t="n"/>
      <c r="D1424" s="33" t="n"/>
      <c r="E1424" s="33" t="n"/>
      <c r="F1424" s="33" t="n"/>
      <c r="G1424" s="34" t="n"/>
      <c r="H1424" s="35">
        <f>IF(A1424="","",DATE(YEAR(A1424),MONTH(A1424),1))</f>
        <v/>
      </c>
      <c r="I1424" s="35">
        <f>IF(A1424="","",IF(G1424="",H1424,DATE(YEAR(G1424),MONTH(G1424),1)))</f>
        <v/>
      </c>
      <c r="J1424" s="36">
        <f>IF(D1424="","",IFERROR(VLOOKUP(D1424,'Settings'!$A$18:$B$48,2,FALSE),"Not in categories"))</f>
        <v/>
      </c>
    </row>
    <row r="1425">
      <c r="A1425" s="31" t="n"/>
      <c r="B1425" s="32" t="n"/>
      <c r="C1425" s="32" t="n"/>
      <c r="D1425" s="33" t="n"/>
      <c r="E1425" s="33" t="n"/>
      <c r="F1425" s="33" t="n"/>
      <c r="G1425" s="34" t="n"/>
      <c r="H1425" s="35">
        <f>IF(A1425="","",DATE(YEAR(A1425),MONTH(A1425),1))</f>
        <v/>
      </c>
      <c r="I1425" s="35">
        <f>IF(A1425="","",IF(G1425="",H1425,DATE(YEAR(G1425),MONTH(G1425),1)))</f>
        <v/>
      </c>
      <c r="J1425" s="36">
        <f>IF(D1425="","",IFERROR(VLOOKUP(D1425,'Settings'!$A$18:$B$48,2,FALSE),"Not in categories"))</f>
        <v/>
      </c>
    </row>
    <row r="1426">
      <c r="A1426" s="31" t="n"/>
      <c r="B1426" s="32" t="n"/>
      <c r="C1426" s="32" t="n"/>
      <c r="D1426" s="33" t="n"/>
      <c r="E1426" s="33" t="n"/>
      <c r="F1426" s="33" t="n"/>
      <c r="G1426" s="34" t="n"/>
      <c r="H1426" s="35">
        <f>IF(A1426="","",DATE(YEAR(A1426),MONTH(A1426),1))</f>
        <v/>
      </c>
      <c r="I1426" s="35">
        <f>IF(A1426="","",IF(G1426="",H1426,DATE(YEAR(G1426),MONTH(G1426),1)))</f>
        <v/>
      </c>
      <c r="J1426" s="36">
        <f>IF(D1426="","",IFERROR(VLOOKUP(D1426,'Settings'!$A$18:$B$48,2,FALSE),"Not in categories"))</f>
        <v/>
      </c>
    </row>
    <row r="1427">
      <c r="A1427" s="31" t="n"/>
      <c r="B1427" s="32" t="n"/>
      <c r="C1427" s="32" t="n"/>
      <c r="D1427" s="33" t="n"/>
      <c r="E1427" s="33" t="n"/>
      <c r="F1427" s="33" t="n"/>
      <c r="G1427" s="34" t="n"/>
      <c r="H1427" s="35">
        <f>IF(A1427="","",DATE(YEAR(A1427),MONTH(A1427),1))</f>
        <v/>
      </c>
      <c r="I1427" s="35">
        <f>IF(A1427="","",IF(G1427="",H1427,DATE(YEAR(G1427),MONTH(G1427),1)))</f>
        <v/>
      </c>
      <c r="J1427" s="36">
        <f>IF(D1427="","",IFERROR(VLOOKUP(D1427,'Settings'!$A$18:$B$48,2,FALSE),"Not in categories"))</f>
        <v/>
      </c>
    </row>
    <row r="1428">
      <c r="A1428" s="31" t="n"/>
      <c r="B1428" s="32" t="n"/>
      <c r="C1428" s="32" t="n"/>
      <c r="D1428" s="33" t="n"/>
      <c r="E1428" s="33" t="n"/>
      <c r="F1428" s="33" t="n"/>
      <c r="G1428" s="34" t="n"/>
      <c r="H1428" s="35">
        <f>IF(A1428="","",DATE(YEAR(A1428),MONTH(A1428),1))</f>
        <v/>
      </c>
      <c r="I1428" s="35">
        <f>IF(A1428="","",IF(G1428="",H1428,DATE(YEAR(G1428),MONTH(G1428),1)))</f>
        <v/>
      </c>
      <c r="J1428" s="36">
        <f>IF(D1428="","",IFERROR(VLOOKUP(D1428,'Settings'!$A$18:$B$48,2,FALSE),"Not in categories"))</f>
        <v/>
      </c>
    </row>
    <row r="1429">
      <c r="A1429" s="31" t="n"/>
      <c r="B1429" s="32" t="n"/>
      <c r="C1429" s="32" t="n"/>
      <c r="D1429" s="33" t="n"/>
      <c r="E1429" s="33" t="n"/>
      <c r="F1429" s="33" t="n"/>
      <c r="G1429" s="34" t="n"/>
      <c r="H1429" s="35">
        <f>IF(A1429="","",DATE(YEAR(A1429),MONTH(A1429),1))</f>
        <v/>
      </c>
      <c r="I1429" s="35">
        <f>IF(A1429="","",IF(G1429="",H1429,DATE(YEAR(G1429),MONTH(G1429),1)))</f>
        <v/>
      </c>
      <c r="J1429" s="36">
        <f>IF(D1429="","",IFERROR(VLOOKUP(D1429,'Settings'!$A$18:$B$48,2,FALSE),"Not in categories"))</f>
        <v/>
      </c>
    </row>
    <row r="1430">
      <c r="A1430" s="31" t="n"/>
      <c r="B1430" s="32" t="n"/>
      <c r="C1430" s="32" t="n"/>
      <c r="D1430" s="33" t="n"/>
      <c r="E1430" s="33" t="n"/>
      <c r="F1430" s="33" t="n"/>
      <c r="G1430" s="34" t="n"/>
      <c r="H1430" s="35">
        <f>IF(A1430="","",DATE(YEAR(A1430),MONTH(A1430),1))</f>
        <v/>
      </c>
      <c r="I1430" s="35">
        <f>IF(A1430="","",IF(G1430="",H1430,DATE(YEAR(G1430),MONTH(G1430),1)))</f>
        <v/>
      </c>
      <c r="J1430" s="36">
        <f>IF(D1430="","",IFERROR(VLOOKUP(D1430,'Settings'!$A$18:$B$48,2,FALSE),"Not in categories"))</f>
        <v/>
      </c>
    </row>
    <row r="1431">
      <c r="A1431" s="31" t="n"/>
      <c r="B1431" s="32" t="n"/>
      <c r="C1431" s="32" t="n"/>
      <c r="D1431" s="33" t="n"/>
      <c r="E1431" s="33" t="n"/>
      <c r="F1431" s="33" t="n"/>
      <c r="G1431" s="34" t="n"/>
      <c r="H1431" s="35">
        <f>IF(A1431="","",DATE(YEAR(A1431),MONTH(A1431),1))</f>
        <v/>
      </c>
      <c r="I1431" s="35">
        <f>IF(A1431="","",IF(G1431="",H1431,DATE(YEAR(G1431),MONTH(G1431),1)))</f>
        <v/>
      </c>
      <c r="J1431" s="36">
        <f>IF(D1431="","",IFERROR(VLOOKUP(D1431,'Settings'!$A$18:$B$48,2,FALSE),"Not in categories"))</f>
        <v/>
      </c>
    </row>
    <row r="1432">
      <c r="A1432" s="31" t="n"/>
      <c r="B1432" s="32" t="n"/>
      <c r="C1432" s="32" t="n"/>
      <c r="D1432" s="33" t="n"/>
      <c r="E1432" s="33" t="n"/>
      <c r="F1432" s="33" t="n"/>
      <c r="G1432" s="34" t="n"/>
      <c r="H1432" s="35">
        <f>IF(A1432="","",DATE(YEAR(A1432),MONTH(A1432),1))</f>
        <v/>
      </c>
      <c r="I1432" s="35">
        <f>IF(A1432="","",IF(G1432="",H1432,DATE(YEAR(G1432),MONTH(G1432),1)))</f>
        <v/>
      </c>
      <c r="J1432" s="36">
        <f>IF(D1432="","",IFERROR(VLOOKUP(D1432,'Settings'!$A$18:$B$48,2,FALSE),"Not in categories"))</f>
        <v/>
      </c>
    </row>
    <row r="1433">
      <c r="A1433" s="31" t="n"/>
      <c r="B1433" s="32" t="n"/>
      <c r="C1433" s="32" t="n"/>
      <c r="D1433" s="33" t="n"/>
      <c r="E1433" s="33" t="n"/>
      <c r="F1433" s="33" t="n"/>
      <c r="G1433" s="34" t="n"/>
      <c r="H1433" s="35">
        <f>IF(A1433="","",DATE(YEAR(A1433),MONTH(A1433),1))</f>
        <v/>
      </c>
      <c r="I1433" s="35">
        <f>IF(A1433="","",IF(G1433="",H1433,DATE(YEAR(G1433),MONTH(G1433),1)))</f>
        <v/>
      </c>
      <c r="J1433" s="36">
        <f>IF(D1433="","",IFERROR(VLOOKUP(D1433,'Settings'!$A$18:$B$48,2,FALSE),"Not in categories"))</f>
        <v/>
      </c>
    </row>
    <row r="1434">
      <c r="A1434" s="31" t="n"/>
      <c r="B1434" s="32" t="n"/>
      <c r="C1434" s="32" t="n"/>
      <c r="D1434" s="33" t="n"/>
      <c r="E1434" s="33" t="n"/>
      <c r="F1434" s="33" t="n"/>
      <c r="G1434" s="34" t="n"/>
      <c r="H1434" s="35">
        <f>IF(A1434="","",DATE(YEAR(A1434),MONTH(A1434),1))</f>
        <v/>
      </c>
      <c r="I1434" s="35">
        <f>IF(A1434="","",IF(G1434="",H1434,DATE(YEAR(G1434),MONTH(G1434),1)))</f>
        <v/>
      </c>
      <c r="J1434" s="36">
        <f>IF(D1434="","",IFERROR(VLOOKUP(D1434,'Settings'!$A$18:$B$48,2,FALSE),"Not in categories"))</f>
        <v/>
      </c>
    </row>
    <row r="1435">
      <c r="A1435" s="31" t="n"/>
      <c r="B1435" s="32" t="n"/>
      <c r="C1435" s="32" t="n"/>
      <c r="D1435" s="33" t="n"/>
      <c r="E1435" s="33" t="n"/>
      <c r="F1435" s="33" t="n"/>
      <c r="G1435" s="34" t="n"/>
      <c r="H1435" s="35">
        <f>IF(A1435="","",DATE(YEAR(A1435),MONTH(A1435),1))</f>
        <v/>
      </c>
      <c r="I1435" s="35">
        <f>IF(A1435="","",IF(G1435="",H1435,DATE(YEAR(G1435),MONTH(G1435),1)))</f>
        <v/>
      </c>
      <c r="J1435" s="36">
        <f>IF(D1435="","",IFERROR(VLOOKUP(D1435,'Settings'!$A$18:$B$48,2,FALSE),"Not in categories"))</f>
        <v/>
      </c>
    </row>
    <row r="1436">
      <c r="A1436" s="31" t="n"/>
      <c r="B1436" s="32" t="n"/>
      <c r="C1436" s="32" t="n"/>
      <c r="D1436" s="33" t="n"/>
      <c r="E1436" s="33" t="n"/>
      <c r="F1436" s="33" t="n"/>
      <c r="G1436" s="34" t="n"/>
      <c r="H1436" s="35">
        <f>IF(A1436="","",DATE(YEAR(A1436),MONTH(A1436),1))</f>
        <v/>
      </c>
      <c r="I1436" s="35">
        <f>IF(A1436="","",IF(G1436="",H1436,DATE(YEAR(G1436),MONTH(G1436),1)))</f>
        <v/>
      </c>
      <c r="J1436" s="36">
        <f>IF(D1436="","",IFERROR(VLOOKUP(D1436,'Settings'!$A$18:$B$48,2,FALSE),"Not in categories"))</f>
        <v/>
      </c>
    </row>
    <row r="1437">
      <c r="A1437" s="31" t="n"/>
      <c r="B1437" s="32" t="n"/>
      <c r="C1437" s="32" t="n"/>
      <c r="D1437" s="33" t="n"/>
      <c r="E1437" s="33" t="n"/>
      <c r="F1437" s="33" t="n"/>
      <c r="G1437" s="34" t="n"/>
      <c r="H1437" s="35">
        <f>IF(A1437="","",DATE(YEAR(A1437),MONTH(A1437),1))</f>
        <v/>
      </c>
      <c r="I1437" s="35">
        <f>IF(A1437="","",IF(G1437="",H1437,DATE(YEAR(G1437),MONTH(G1437),1)))</f>
        <v/>
      </c>
      <c r="J1437" s="36">
        <f>IF(D1437="","",IFERROR(VLOOKUP(D1437,'Settings'!$A$18:$B$48,2,FALSE),"Not in categories"))</f>
        <v/>
      </c>
    </row>
    <row r="1438">
      <c r="A1438" s="31" t="n"/>
      <c r="B1438" s="32" t="n"/>
      <c r="C1438" s="32" t="n"/>
      <c r="D1438" s="33" t="n"/>
      <c r="E1438" s="33" t="n"/>
      <c r="F1438" s="33" t="n"/>
      <c r="G1438" s="34" t="n"/>
      <c r="H1438" s="35">
        <f>IF(A1438="","",DATE(YEAR(A1438),MONTH(A1438),1))</f>
        <v/>
      </c>
      <c r="I1438" s="35">
        <f>IF(A1438="","",IF(G1438="",H1438,DATE(YEAR(G1438),MONTH(G1438),1)))</f>
        <v/>
      </c>
      <c r="J1438" s="36">
        <f>IF(D1438="","",IFERROR(VLOOKUP(D1438,'Settings'!$A$18:$B$48,2,FALSE),"Not in categories"))</f>
        <v/>
      </c>
    </row>
    <row r="1439">
      <c r="A1439" s="31" t="n"/>
      <c r="B1439" s="32" t="n"/>
      <c r="C1439" s="32" t="n"/>
      <c r="D1439" s="33" t="n"/>
      <c r="E1439" s="33" t="n"/>
      <c r="F1439" s="33" t="n"/>
      <c r="G1439" s="34" t="n"/>
      <c r="H1439" s="35">
        <f>IF(A1439="","",DATE(YEAR(A1439),MONTH(A1439),1))</f>
        <v/>
      </c>
      <c r="I1439" s="35">
        <f>IF(A1439="","",IF(G1439="",H1439,DATE(YEAR(G1439),MONTH(G1439),1)))</f>
        <v/>
      </c>
      <c r="J1439" s="36">
        <f>IF(D1439="","",IFERROR(VLOOKUP(D1439,'Settings'!$A$18:$B$48,2,FALSE),"Not in categories"))</f>
        <v/>
      </c>
    </row>
    <row r="1440">
      <c r="A1440" s="31" t="n"/>
      <c r="B1440" s="32" t="n"/>
      <c r="C1440" s="32" t="n"/>
      <c r="D1440" s="33" t="n"/>
      <c r="E1440" s="33" t="n"/>
      <c r="F1440" s="33" t="n"/>
      <c r="G1440" s="34" t="n"/>
      <c r="H1440" s="35">
        <f>IF(A1440="","",DATE(YEAR(A1440),MONTH(A1440),1))</f>
        <v/>
      </c>
      <c r="I1440" s="35">
        <f>IF(A1440="","",IF(G1440="",H1440,DATE(YEAR(G1440),MONTH(G1440),1)))</f>
        <v/>
      </c>
      <c r="J1440" s="36">
        <f>IF(D1440="","",IFERROR(VLOOKUP(D1440,'Settings'!$A$18:$B$48,2,FALSE),"Not in categories"))</f>
        <v/>
      </c>
    </row>
    <row r="1441">
      <c r="A1441" s="31" t="n"/>
      <c r="B1441" s="32" t="n"/>
      <c r="C1441" s="32" t="n"/>
      <c r="D1441" s="33" t="n"/>
      <c r="E1441" s="33" t="n"/>
      <c r="F1441" s="33" t="n"/>
      <c r="G1441" s="34" t="n"/>
      <c r="H1441" s="35">
        <f>IF(A1441="","",DATE(YEAR(A1441),MONTH(A1441),1))</f>
        <v/>
      </c>
      <c r="I1441" s="35">
        <f>IF(A1441="","",IF(G1441="",H1441,DATE(YEAR(G1441),MONTH(G1441),1)))</f>
        <v/>
      </c>
      <c r="J1441" s="36">
        <f>IF(D1441="","",IFERROR(VLOOKUP(D1441,'Settings'!$A$18:$B$48,2,FALSE),"Not in categories"))</f>
        <v/>
      </c>
    </row>
    <row r="1442">
      <c r="A1442" s="31" t="n"/>
      <c r="B1442" s="32" t="n"/>
      <c r="C1442" s="32" t="n"/>
      <c r="D1442" s="33" t="n"/>
      <c r="E1442" s="33" t="n"/>
      <c r="F1442" s="33" t="n"/>
      <c r="G1442" s="34" t="n"/>
      <c r="H1442" s="35">
        <f>IF(A1442="","",DATE(YEAR(A1442),MONTH(A1442),1))</f>
        <v/>
      </c>
      <c r="I1442" s="35">
        <f>IF(A1442="","",IF(G1442="",H1442,DATE(YEAR(G1442),MONTH(G1442),1)))</f>
        <v/>
      </c>
      <c r="J1442" s="36">
        <f>IF(D1442="","",IFERROR(VLOOKUP(D1442,'Settings'!$A$18:$B$48,2,FALSE),"Not in categories"))</f>
        <v/>
      </c>
    </row>
    <row r="1443">
      <c r="A1443" s="31" t="n"/>
      <c r="B1443" s="32" t="n"/>
      <c r="C1443" s="32" t="n"/>
      <c r="D1443" s="33" t="n"/>
      <c r="E1443" s="33" t="n"/>
      <c r="F1443" s="33" t="n"/>
      <c r="G1443" s="34" t="n"/>
      <c r="H1443" s="35">
        <f>IF(A1443="","",DATE(YEAR(A1443),MONTH(A1443),1))</f>
        <v/>
      </c>
      <c r="I1443" s="35">
        <f>IF(A1443="","",IF(G1443="",H1443,DATE(YEAR(G1443),MONTH(G1443),1)))</f>
        <v/>
      </c>
      <c r="J1443" s="36">
        <f>IF(D1443="","",IFERROR(VLOOKUP(D1443,'Settings'!$A$18:$B$48,2,FALSE),"Not in categories"))</f>
        <v/>
      </c>
    </row>
    <row r="1444">
      <c r="A1444" s="31" t="n"/>
      <c r="B1444" s="32" t="n"/>
      <c r="C1444" s="32" t="n"/>
      <c r="D1444" s="33" t="n"/>
      <c r="E1444" s="33" t="n"/>
      <c r="F1444" s="33" t="n"/>
      <c r="G1444" s="34" t="n"/>
      <c r="H1444" s="35">
        <f>IF(A1444="","",DATE(YEAR(A1444),MONTH(A1444),1))</f>
        <v/>
      </c>
      <c r="I1444" s="35">
        <f>IF(A1444="","",IF(G1444="",H1444,DATE(YEAR(G1444),MONTH(G1444),1)))</f>
        <v/>
      </c>
      <c r="J1444" s="36">
        <f>IF(D1444="","",IFERROR(VLOOKUP(D1444,'Settings'!$A$18:$B$48,2,FALSE),"Not in categories"))</f>
        <v/>
      </c>
    </row>
    <row r="1445">
      <c r="A1445" s="31" t="n"/>
      <c r="B1445" s="32" t="n"/>
      <c r="C1445" s="32" t="n"/>
      <c r="D1445" s="33" t="n"/>
      <c r="E1445" s="33" t="n"/>
      <c r="F1445" s="33" t="n"/>
      <c r="G1445" s="34" t="n"/>
      <c r="H1445" s="35">
        <f>IF(A1445="","",DATE(YEAR(A1445),MONTH(A1445),1))</f>
        <v/>
      </c>
      <c r="I1445" s="35">
        <f>IF(A1445="","",IF(G1445="",H1445,DATE(YEAR(G1445),MONTH(G1445),1)))</f>
        <v/>
      </c>
      <c r="J1445" s="36">
        <f>IF(D1445="","",IFERROR(VLOOKUP(D1445,'Settings'!$A$18:$B$48,2,FALSE),"Not in categories"))</f>
        <v/>
      </c>
    </row>
    <row r="1446">
      <c r="A1446" s="31" t="n"/>
      <c r="B1446" s="32" t="n"/>
      <c r="C1446" s="32" t="n"/>
      <c r="D1446" s="33" t="n"/>
      <c r="E1446" s="33" t="n"/>
      <c r="F1446" s="33" t="n"/>
      <c r="G1446" s="34" t="n"/>
      <c r="H1446" s="35">
        <f>IF(A1446="","",DATE(YEAR(A1446),MONTH(A1446),1))</f>
        <v/>
      </c>
      <c r="I1446" s="35">
        <f>IF(A1446="","",IF(G1446="",H1446,DATE(YEAR(G1446),MONTH(G1446),1)))</f>
        <v/>
      </c>
      <c r="J1446" s="36">
        <f>IF(D1446="","",IFERROR(VLOOKUP(D1446,'Settings'!$A$18:$B$48,2,FALSE),"Not in categories"))</f>
        <v/>
      </c>
    </row>
    <row r="1447">
      <c r="A1447" s="31" t="n"/>
      <c r="B1447" s="32" t="n"/>
      <c r="C1447" s="32" t="n"/>
      <c r="D1447" s="33" t="n"/>
      <c r="E1447" s="33" t="n"/>
      <c r="F1447" s="33" t="n"/>
      <c r="G1447" s="34" t="n"/>
      <c r="H1447" s="35">
        <f>IF(A1447="","",DATE(YEAR(A1447),MONTH(A1447),1))</f>
        <v/>
      </c>
      <c r="I1447" s="35">
        <f>IF(A1447="","",IF(G1447="",H1447,DATE(YEAR(G1447),MONTH(G1447),1)))</f>
        <v/>
      </c>
      <c r="J1447" s="36">
        <f>IF(D1447="","",IFERROR(VLOOKUP(D1447,'Settings'!$A$18:$B$48,2,FALSE),"Not in categories"))</f>
        <v/>
      </c>
    </row>
    <row r="1448">
      <c r="A1448" s="31" t="n"/>
      <c r="B1448" s="32" t="n"/>
      <c r="C1448" s="32" t="n"/>
      <c r="D1448" s="33" t="n"/>
      <c r="E1448" s="33" t="n"/>
      <c r="F1448" s="33" t="n"/>
      <c r="G1448" s="34" t="n"/>
      <c r="H1448" s="35">
        <f>IF(A1448="","",DATE(YEAR(A1448),MONTH(A1448),1))</f>
        <v/>
      </c>
      <c r="I1448" s="35">
        <f>IF(A1448="","",IF(G1448="",H1448,DATE(YEAR(G1448),MONTH(G1448),1)))</f>
        <v/>
      </c>
      <c r="J1448" s="36">
        <f>IF(D1448="","",IFERROR(VLOOKUP(D1448,'Settings'!$A$18:$B$48,2,FALSE),"Not in categories"))</f>
        <v/>
      </c>
    </row>
    <row r="1449">
      <c r="A1449" s="31" t="n"/>
      <c r="B1449" s="32" t="n"/>
      <c r="C1449" s="32" t="n"/>
      <c r="D1449" s="33" t="n"/>
      <c r="E1449" s="33" t="n"/>
      <c r="F1449" s="33" t="n"/>
      <c r="G1449" s="34" t="n"/>
      <c r="H1449" s="35">
        <f>IF(A1449="","",DATE(YEAR(A1449),MONTH(A1449),1))</f>
        <v/>
      </c>
      <c r="I1449" s="35">
        <f>IF(A1449="","",IF(G1449="",H1449,DATE(YEAR(G1449),MONTH(G1449),1)))</f>
        <v/>
      </c>
      <c r="J1449" s="36">
        <f>IF(D1449="","",IFERROR(VLOOKUP(D1449,'Settings'!$A$18:$B$48,2,FALSE),"Not in categories"))</f>
        <v/>
      </c>
    </row>
    <row r="1450">
      <c r="A1450" s="31" t="n"/>
      <c r="B1450" s="32" t="n"/>
      <c r="C1450" s="32" t="n"/>
      <c r="D1450" s="33" t="n"/>
      <c r="E1450" s="33" t="n"/>
      <c r="F1450" s="33" t="n"/>
      <c r="G1450" s="34" t="n"/>
      <c r="H1450" s="35">
        <f>IF(A1450="","",DATE(YEAR(A1450),MONTH(A1450),1))</f>
        <v/>
      </c>
      <c r="I1450" s="35">
        <f>IF(A1450="","",IF(G1450="",H1450,DATE(YEAR(G1450),MONTH(G1450),1)))</f>
        <v/>
      </c>
      <c r="J1450" s="36">
        <f>IF(D1450="","",IFERROR(VLOOKUP(D1450,'Settings'!$A$18:$B$48,2,FALSE),"Not in categories"))</f>
        <v/>
      </c>
    </row>
    <row r="1451">
      <c r="A1451" s="31" t="n"/>
      <c r="B1451" s="32" t="n"/>
      <c r="C1451" s="32" t="n"/>
      <c r="D1451" s="33" t="n"/>
      <c r="E1451" s="33" t="n"/>
      <c r="F1451" s="33" t="n"/>
      <c r="G1451" s="34" t="n"/>
      <c r="H1451" s="35">
        <f>IF(A1451="","",DATE(YEAR(A1451),MONTH(A1451),1))</f>
        <v/>
      </c>
      <c r="I1451" s="35">
        <f>IF(A1451="","",IF(G1451="",H1451,DATE(YEAR(G1451),MONTH(G1451),1)))</f>
        <v/>
      </c>
      <c r="J1451" s="36">
        <f>IF(D1451="","",IFERROR(VLOOKUP(D1451,'Settings'!$A$18:$B$48,2,FALSE),"Not in categories"))</f>
        <v/>
      </c>
    </row>
    <row r="1452">
      <c r="A1452" s="31" t="n"/>
      <c r="B1452" s="32" t="n"/>
      <c r="C1452" s="32" t="n"/>
      <c r="D1452" s="33" t="n"/>
      <c r="E1452" s="33" t="n"/>
      <c r="F1452" s="33" t="n"/>
      <c r="G1452" s="34" t="n"/>
      <c r="H1452" s="35">
        <f>IF(A1452="","",DATE(YEAR(A1452),MONTH(A1452),1))</f>
        <v/>
      </c>
      <c r="I1452" s="35">
        <f>IF(A1452="","",IF(G1452="",H1452,DATE(YEAR(G1452),MONTH(G1452),1)))</f>
        <v/>
      </c>
      <c r="J1452" s="36">
        <f>IF(D1452="","",IFERROR(VLOOKUP(D1452,'Settings'!$A$18:$B$48,2,FALSE),"Not in categories"))</f>
        <v/>
      </c>
    </row>
    <row r="1453">
      <c r="A1453" s="31" t="n"/>
      <c r="B1453" s="32" t="n"/>
      <c r="C1453" s="32" t="n"/>
      <c r="D1453" s="33" t="n"/>
      <c r="E1453" s="33" t="n"/>
      <c r="F1453" s="33" t="n"/>
      <c r="G1453" s="34" t="n"/>
      <c r="H1453" s="35">
        <f>IF(A1453="","",DATE(YEAR(A1453),MONTH(A1453),1))</f>
        <v/>
      </c>
      <c r="I1453" s="35">
        <f>IF(A1453="","",IF(G1453="",H1453,DATE(YEAR(G1453),MONTH(G1453),1)))</f>
        <v/>
      </c>
      <c r="J1453" s="36">
        <f>IF(D1453="","",IFERROR(VLOOKUP(D1453,'Settings'!$A$18:$B$48,2,FALSE),"Not in categories"))</f>
        <v/>
      </c>
    </row>
    <row r="1454">
      <c r="A1454" s="31" t="n"/>
      <c r="B1454" s="32" t="n"/>
      <c r="C1454" s="32" t="n"/>
      <c r="D1454" s="33" t="n"/>
      <c r="E1454" s="33" t="n"/>
      <c r="F1454" s="33" t="n"/>
      <c r="G1454" s="34" t="n"/>
      <c r="H1454" s="35">
        <f>IF(A1454="","",DATE(YEAR(A1454),MONTH(A1454),1))</f>
        <v/>
      </c>
      <c r="I1454" s="35">
        <f>IF(A1454="","",IF(G1454="",H1454,DATE(YEAR(G1454),MONTH(G1454),1)))</f>
        <v/>
      </c>
      <c r="J1454" s="36">
        <f>IF(D1454="","",IFERROR(VLOOKUP(D1454,'Settings'!$A$18:$B$48,2,FALSE),"Not in categories"))</f>
        <v/>
      </c>
    </row>
    <row r="1455">
      <c r="A1455" s="31" t="n"/>
      <c r="B1455" s="32" t="n"/>
      <c r="C1455" s="32" t="n"/>
      <c r="D1455" s="33" t="n"/>
      <c r="E1455" s="33" t="n"/>
      <c r="F1455" s="33" t="n"/>
      <c r="G1455" s="34" t="n"/>
      <c r="H1455" s="35">
        <f>IF(A1455="","",DATE(YEAR(A1455),MONTH(A1455),1))</f>
        <v/>
      </c>
      <c r="I1455" s="35">
        <f>IF(A1455="","",IF(G1455="",H1455,DATE(YEAR(G1455),MONTH(G1455),1)))</f>
        <v/>
      </c>
      <c r="J1455" s="36">
        <f>IF(D1455="","",IFERROR(VLOOKUP(D1455,'Settings'!$A$18:$B$48,2,FALSE),"Not in categories"))</f>
        <v/>
      </c>
    </row>
    <row r="1456">
      <c r="A1456" s="31" t="n"/>
      <c r="B1456" s="32" t="n"/>
      <c r="C1456" s="32" t="n"/>
      <c r="D1456" s="33" t="n"/>
      <c r="E1456" s="33" t="n"/>
      <c r="F1456" s="33" t="n"/>
      <c r="G1456" s="34" t="n"/>
      <c r="H1456" s="35">
        <f>IF(A1456="","",DATE(YEAR(A1456),MONTH(A1456),1))</f>
        <v/>
      </c>
      <c r="I1456" s="35">
        <f>IF(A1456="","",IF(G1456="",H1456,DATE(YEAR(G1456),MONTH(G1456),1)))</f>
        <v/>
      </c>
      <c r="J1456" s="36">
        <f>IF(D1456="","",IFERROR(VLOOKUP(D1456,'Settings'!$A$18:$B$48,2,FALSE),"Not in categories"))</f>
        <v/>
      </c>
    </row>
    <row r="1457">
      <c r="A1457" s="31" t="n"/>
      <c r="B1457" s="32" t="n"/>
      <c r="C1457" s="32" t="n"/>
      <c r="D1457" s="33" t="n"/>
      <c r="E1457" s="33" t="n"/>
      <c r="F1457" s="33" t="n"/>
      <c r="G1457" s="34" t="n"/>
      <c r="H1457" s="35">
        <f>IF(A1457="","",DATE(YEAR(A1457),MONTH(A1457),1))</f>
        <v/>
      </c>
      <c r="I1457" s="35">
        <f>IF(A1457="","",IF(G1457="",H1457,DATE(YEAR(G1457),MONTH(G1457),1)))</f>
        <v/>
      </c>
      <c r="J1457" s="36">
        <f>IF(D1457="","",IFERROR(VLOOKUP(D1457,'Settings'!$A$18:$B$48,2,FALSE),"Not in categories"))</f>
        <v/>
      </c>
    </row>
    <row r="1458">
      <c r="A1458" s="31" t="n"/>
      <c r="B1458" s="32" t="n"/>
      <c r="C1458" s="32" t="n"/>
      <c r="D1458" s="33" t="n"/>
      <c r="E1458" s="33" t="n"/>
      <c r="F1458" s="33" t="n"/>
      <c r="G1458" s="34" t="n"/>
      <c r="H1458" s="35">
        <f>IF(A1458="","",DATE(YEAR(A1458),MONTH(A1458),1))</f>
        <v/>
      </c>
      <c r="I1458" s="35">
        <f>IF(A1458="","",IF(G1458="",H1458,DATE(YEAR(G1458),MONTH(G1458),1)))</f>
        <v/>
      </c>
      <c r="J1458" s="36">
        <f>IF(D1458="","",IFERROR(VLOOKUP(D1458,'Settings'!$A$18:$B$48,2,FALSE),"Not in categories"))</f>
        <v/>
      </c>
    </row>
    <row r="1459">
      <c r="A1459" s="31" t="n"/>
      <c r="B1459" s="32" t="n"/>
      <c r="C1459" s="32" t="n"/>
      <c r="D1459" s="33" t="n"/>
      <c r="E1459" s="33" t="n"/>
      <c r="F1459" s="33" t="n"/>
      <c r="G1459" s="34" t="n"/>
      <c r="H1459" s="35">
        <f>IF(A1459="","",DATE(YEAR(A1459),MONTH(A1459),1))</f>
        <v/>
      </c>
      <c r="I1459" s="35">
        <f>IF(A1459="","",IF(G1459="",H1459,DATE(YEAR(G1459),MONTH(G1459),1)))</f>
        <v/>
      </c>
      <c r="J1459" s="36">
        <f>IF(D1459="","",IFERROR(VLOOKUP(D1459,'Settings'!$A$18:$B$48,2,FALSE),"Not in categories"))</f>
        <v/>
      </c>
    </row>
    <row r="1460">
      <c r="A1460" s="31" t="n"/>
      <c r="B1460" s="32" t="n"/>
      <c r="C1460" s="32" t="n"/>
      <c r="D1460" s="33" t="n"/>
      <c r="E1460" s="33" t="n"/>
      <c r="F1460" s="33" t="n"/>
      <c r="G1460" s="34" t="n"/>
      <c r="H1460" s="35">
        <f>IF(A1460="","",DATE(YEAR(A1460),MONTH(A1460),1))</f>
        <v/>
      </c>
      <c r="I1460" s="35">
        <f>IF(A1460="","",IF(G1460="",H1460,DATE(YEAR(G1460),MONTH(G1460),1)))</f>
        <v/>
      </c>
      <c r="J1460" s="36">
        <f>IF(D1460="","",IFERROR(VLOOKUP(D1460,'Settings'!$A$18:$B$48,2,FALSE),"Not in categories"))</f>
        <v/>
      </c>
    </row>
    <row r="1461">
      <c r="A1461" s="31" t="n"/>
      <c r="B1461" s="32" t="n"/>
      <c r="C1461" s="32" t="n"/>
      <c r="D1461" s="33" t="n"/>
      <c r="E1461" s="33" t="n"/>
      <c r="F1461" s="33" t="n"/>
      <c r="G1461" s="34" t="n"/>
      <c r="H1461" s="35">
        <f>IF(A1461="","",DATE(YEAR(A1461),MONTH(A1461),1))</f>
        <v/>
      </c>
      <c r="I1461" s="35">
        <f>IF(A1461="","",IF(G1461="",H1461,DATE(YEAR(G1461),MONTH(G1461),1)))</f>
        <v/>
      </c>
      <c r="J1461" s="36">
        <f>IF(D1461="","",IFERROR(VLOOKUP(D1461,'Settings'!$A$18:$B$48,2,FALSE),"Not in categories"))</f>
        <v/>
      </c>
    </row>
    <row r="1462">
      <c r="A1462" s="31" t="n"/>
      <c r="B1462" s="32" t="n"/>
      <c r="C1462" s="32" t="n"/>
      <c r="D1462" s="33" t="n"/>
      <c r="E1462" s="33" t="n"/>
      <c r="F1462" s="33" t="n"/>
      <c r="G1462" s="34" t="n"/>
      <c r="H1462" s="35">
        <f>IF(A1462="","",DATE(YEAR(A1462),MONTH(A1462),1))</f>
        <v/>
      </c>
      <c r="I1462" s="35">
        <f>IF(A1462="","",IF(G1462="",H1462,DATE(YEAR(G1462),MONTH(G1462),1)))</f>
        <v/>
      </c>
      <c r="J1462" s="36">
        <f>IF(D1462="","",IFERROR(VLOOKUP(D1462,'Settings'!$A$18:$B$48,2,FALSE),"Not in categories"))</f>
        <v/>
      </c>
    </row>
    <row r="1463">
      <c r="A1463" s="31" t="n"/>
      <c r="B1463" s="32" t="n"/>
      <c r="C1463" s="32" t="n"/>
      <c r="D1463" s="33" t="n"/>
      <c r="E1463" s="33" t="n"/>
      <c r="F1463" s="33" t="n"/>
      <c r="G1463" s="34" t="n"/>
      <c r="H1463" s="35">
        <f>IF(A1463="","",DATE(YEAR(A1463),MONTH(A1463),1))</f>
        <v/>
      </c>
      <c r="I1463" s="35">
        <f>IF(A1463="","",IF(G1463="",H1463,DATE(YEAR(G1463),MONTH(G1463),1)))</f>
        <v/>
      </c>
      <c r="J1463" s="36">
        <f>IF(D1463="","",IFERROR(VLOOKUP(D1463,'Settings'!$A$18:$B$48,2,FALSE),"Not in categories"))</f>
        <v/>
      </c>
    </row>
    <row r="1464">
      <c r="A1464" s="31" t="n"/>
      <c r="B1464" s="32" t="n"/>
      <c r="C1464" s="32" t="n"/>
      <c r="D1464" s="33" t="n"/>
      <c r="E1464" s="33" t="n"/>
      <c r="F1464" s="33" t="n"/>
      <c r="G1464" s="34" t="n"/>
      <c r="H1464" s="35">
        <f>IF(A1464="","",DATE(YEAR(A1464),MONTH(A1464),1))</f>
        <v/>
      </c>
      <c r="I1464" s="35">
        <f>IF(A1464="","",IF(G1464="",H1464,DATE(YEAR(G1464),MONTH(G1464),1)))</f>
        <v/>
      </c>
      <c r="J1464" s="36">
        <f>IF(D1464="","",IFERROR(VLOOKUP(D1464,'Settings'!$A$18:$B$48,2,FALSE),"Not in categories"))</f>
        <v/>
      </c>
    </row>
    <row r="1465">
      <c r="A1465" s="31" t="n"/>
      <c r="B1465" s="32" t="n"/>
      <c r="C1465" s="32" t="n"/>
      <c r="D1465" s="33" t="n"/>
      <c r="E1465" s="33" t="n"/>
      <c r="F1465" s="33" t="n"/>
      <c r="G1465" s="34" t="n"/>
      <c r="H1465" s="35">
        <f>IF(A1465="","",DATE(YEAR(A1465),MONTH(A1465),1))</f>
        <v/>
      </c>
      <c r="I1465" s="35">
        <f>IF(A1465="","",IF(G1465="",H1465,DATE(YEAR(G1465),MONTH(G1465),1)))</f>
        <v/>
      </c>
      <c r="J1465" s="36">
        <f>IF(D1465="","",IFERROR(VLOOKUP(D1465,'Settings'!$A$18:$B$48,2,FALSE),"Not in categories"))</f>
        <v/>
      </c>
    </row>
    <row r="1466">
      <c r="A1466" s="31" t="n"/>
      <c r="B1466" s="32" t="n"/>
      <c r="C1466" s="32" t="n"/>
      <c r="D1466" s="33" t="n"/>
      <c r="E1466" s="33" t="n"/>
      <c r="F1466" s="33" t="n"/>
      <c r="G1466" s="34" t="n"/>
      <c r="H1466" s="35">
        <f>IF(A1466="","",DATE(YEAR(A1466),MONTH(A1466),1))</f>
        <v/>
      </c>
      <c r="I1466" s="35">
        <f>IF(A1466="","",IF(G1466="",H1466,DATE(YEAR(G1466),MONTH(G1466),1)))</f>
        <v/>
      </c>
      <c r="J1466" s="36">
        <f>IF(D1466="","",IFERROR(VLOOKUP(D1466,'Settings'!$A$18:$B$48,2,FALSE),"Not in categories"))</f>
        <v/>
      </c>
    </row>
    <row r="1467">
      <c r="A1467" s="31" t="n"/>
      <c r="B1467" s="32" t="n"/>
      <c r="C1467" s="32" t="n"/>
      <c r="D1467" s="33" t="n"/>
      <c r="E1467" s="33" t="n"/>
      <c r="F1467" s="33" t="n"/>
      <c r="G1467" s="34" t="n"/>
      <c r="H1467" s="35">
        <f>IF(A1467="","",DATE(YEAR(A1467),MONTH(A1467),1))</f>
        <v/>
      </c>
      <c r="I1467" s="35">
        <f>IF(A1467="","",IF(G1467="",H1467,DATE(YEAR(G1467),MONTH(G1467),1)))</f>
        <v/>
      </c>
      <c r="J1467" s="36">
        <f>IF(D1467="","",IFERROR(VLOOKUP(D1467,'Settings'!$A$18:$B$48,2,FALSE),"Not in categories"))</f>
        <v/>
      </c>
    </row>
    <row r="1468">
      <c r="A1468" s="31" t="n"/>
      <c r="B1468" s="32" t="n"/>
      <c r="C1468" s="32" t="n"/>
      <c r="D1468" s="33" t="n"/>
      <c r="E1468" s="33" t="n"/>
      <c r="F1468" s="33" t="n"/>
      <c r="G1468" s="34" t="n"/>
      <c r="H1468" s="35">
        <f>IF(A1468="","",DATE(YEAR(A1468),MONTH(A1468),1))</f>
        <v/>
      </c>
      <c r="I1468" s="35">
        <f>IF(A1468="","",IF(G1468="",H1468,DATE(YEAR(G1468),MONTH(G1468),1)))</f>
        <v/>
      </c>
      <c r="J1468" s="36">
        <f>IF(D1468="","",IFERROR(VLOOKUP(D1468,'Settings'!$A$18:$B$48,2,FALSE),"Not in categories"))</f>
        <v/>
      </c>
    </row>
    <row r="1469">
      <c r="A1469" s="31" t="n"/>
      <c r="B1469" s="32" t="n"/>
      <c r="C1469" s="32" t="n"/>
      <c r="D1469" s="33" t="n"/>
      <c r="E1469" s="33" t="n"/>
      <c r="F1469" s="33" t="n"/>
      <c r="G1469" s="34" t="n"/>
      <c r="H1469" s="35">
        <f>IF(A1469="","",DATE(YEAR(A1469),MONTH(A1469),1))</f>
        <v/>
      </c>
      <c r="I1469" s="35">
        <f>IF(A1469="","",IF(G1469="",H1469,DATE(YEAR(G1469),MONTH(G1469),1)))</f>
        <v/>
      </c>
      <c r="J1469" s="36">
        <f>IF(D1469="","",IFERROR(VLOOKUP(D1469,'Settings'!$A$18:$B$48,2,FALSE),"Not in categories"))</f>
        <v/>
      </c>
    </row>
    <row r="1470">
      <c r="A1470" s="31" t="n"/>
      <c r="B1470" s="32" t="n"/>
      <c r="C1470" s="32" t="n"/>
      <c r="D1470" s="33" t="n"/>
      <c r="E1470" s="33" t="n"/>
      <c r="F1470" s="33" t="n"/>
      <c r="G1470" s="34" t="n"/>
      <c r="H1470" s="35">
        <f>IF(A1470="","",DATE(YEAR(A1470),MONTH(A1470),1))</f>
        <v/>
      </c>
      <c r="I1470" s="35">
        <f>IF(A1470="","",IF(G1470="",H1470,DATE(YEAR(G1470),MONTH(G1470),1)))</f>
        <v/>
      </c>
      <c r="J1470" s="36">
        <f>IF(D1470="","",IFERROR(VLOOKUP(D1470,'Settings'!$A$18:$B$48,2,FALSE),"Not in categories"))</f>
        <v/>
      </c>
    </row>
    <row r="1471">
      <c r="A1471" s="31" t="n"/>
      <c r="B1471" s="32" t="n"/>
      <c r="C1471" s="32" t="n"/>
      <c r="D1471" s="33" t="n"/>
      <c r="E1471" s="33" t="n"/>
      <c r="F1471" s="33" t="n"/>
      <c r="G1471" s="34" t="n"/>
      <c r="H1471" s="35">
        <f>IF(A1471="","",DATE(YEAR(A1471),MONTH(A1471),1))</f>
        <v/>
      </c>
      <c r="I1471" s="35">
        <f>IF(A1471="","",IF(G1471="",H1471,DATE(YEAR(G1471),MONTH(G1471),1)))</f>
        <v/>
      </c>
      <c r="J1471" s="36">
        <f>IF(D1471="","",IFERROR(VLOOKUP(D1471,'Settings'!$A$18:$B$48,2,FALSE),"Not in categories"))</f>
        <v/>
      </c>
    </row>
    <row r="1472">
      <c r="A1472" s="31" t="n"/>
      <c r="B1472" s="32" t="n"/>
      <c r="C1472" s="32" t="n"/>
      <c r="D1472" s="33" t="n"/>
      <c r="E1472" s="33" t="n"/>
      <c r="F1472" s="33" t="n"/>
      <c r="G1472" s="34" t="n"/>
      <c r="H1472" s="35">
        <f>IF(A1472="","",DATE(YEAR(A1472),MONTH(A1472),1))</f>
        <v/>
      </c>
      <c r="I1472" s="35">
        <f>IF(A1472="","",IF(G1472="",H1472,DATE(YEAR(G1472),MONTH(G1472),1)))</f>
        <v/>
      </c>
      <c r="J1472" s="36">
        <f>IF(D1472="","",IFERROR(VLOOKUP(D1472,'Settings'!$A$18:$B$48,2,FALSE),"Not in categories"))</f>
        <v/>
      </c>
    </row>
    <row r="1473">
      <c r="A1473" s="31" t="n"/>
      <c r="B1473" s="32" t="n"/>
      <c r="C1473" s="32" t="n"/>
      <c r="D1473" s="33" t="n"/>
      <c r="E1473" s="33" t="n"/>
      <c r="F1473" s="33" t="n"/>
      <c r="G1473" s="34" t="n"/>
      <c r="H1473" s="35">
        <f>IF(A1473="","",DATE(YEAR(A1473),MONTH(A1473),1))</f>
        <v/>
      </c>
      <c r="I1473" s="35">
        <f>IF(A1473="","",IF(G1473="",H1473,DATE(YEAR(G1473),MONTH(G1473),1)))</f>
        <v/>
      </c>
      <c r="J1473" s="36">
        <f>IF(D1473="","",IFERROR(VLOOKUP(D1473,'Settings'!$A$18:$B$48,2,FALSE),"Not in categories"))</f>
        <v/>
      </c>
    </row>
    <row r="1474">
      <c r="A1474" s="31" t="n"/>
      <c r="B1474" s="32" t="n"/>
      <c r="C1474" s="32" t="n"/>
      <c r="D1474" s="33" t="n"/>
      <c r="E1474" s="33" t="n"/>
      <c r="F1474" s="33" t="n"/>
      <c r="G1474" s="34" t="n"/>
      <c r="H1474" s="35">
        <f>IF(A1474="","",DATE(YEAR(A1474),MONTH(A1474),1))</f>
        <v/>
      </c>
      <c r="I1474" s="35">
        <f>IF(A1474="","",IF(G1474="",H1474,DATE(YEAR(G1474),MONTH(G1474),1)))</f>
        <v/>
      </c>
      <c r="J1474" s="36">
        <f>IF(D1474="","",IFERROR(VLOOKUP(D1474,'Settings'!$A$18:$B$48,2,FALSE),"Not in categories"))</f>
        <v/>
      </c>
    </row>
    <row r="1475">
      <c r="A1475" s="31" t="n"/>
      <c r="B1475" s="32" t="n"/>
      <c r="C1475" s="32" t="n"/>
      <c r="D1475" s="33" t="n"/>
      <c r="E1475" s="33" t="n"/>
      <c r="F1475" s="33" t="n"/>
      <c r="G1475" s="34" t="n"/>
      <c r="H1475" s="35">
        <f>IF(A1475="","",DATE(YEAR(A1475),MONTH(A1475),1))</f>
        <v/>
      </c>
      <c r="I1475" s="35">
        <f>IF(A1475="","",IF(G1475="",H1475,DATE(YEAR(G1475),MONTH(G1475),1)))</f>
        <v/>
      </c>
      <c r="J1475" s="36">
        <f>IF(D1475="","",IFERROR(VLOOKUP(D1475,'Settings'!$A$18:$B$48,2,FALSE),"Not in categories"))</f>
        <v/>
      </c>
    </row>
    <row r="1476">
      <c r="A1476" s="31" t="n"/>
      <c r="B1476" s="32" t="n"/>
      <c r="C1476" s="32" t="n"/>
      <c r="D1476" s="33" t="n"/>
      <c r="E1476" s="33" t="n"/>
      <c r="F1476" s="33" t="n"/>
      <c r="G1476" s="34" t="n"/>
      <c r="H1476" s="35">
        <f>IF(A1476="","",DATE(YEAR(A1476),MONTH(A1476),1))</f>
        <v/>
      </c>
      <c r="I1476" s="35">
        <f>IF(A1476="","",IF(G1476="",H1476,DATE(YEAR(G1476),MONTH(G1476),1)))</f>
        <v/>
      </c>
      <c r="J1476" s="36">
        <f>IF(D1476="","",IFERROR(VLOOKUP(D1476,'Settings'!$A$18:$B$48,2,FALSE),"Not in categories"))</f>
        <v/>
      </c>
    </row>
    <row r="1477">
      <c r="A1477" s="31" t="n"/>
      <c r="B1477" s="32" t="n"/>
      <c r="C1477" s="32" t="n"/>
      <c r="D1477" s="33" t="n"/>
      <c r="E1477" s="33" t="n"/>
      <c r="F1477" s="33" t="n"/>
      <c r="G1477" s="34" t="n"/>
      <c r="H1477" s="35">
        <f>IF(A1477="","",DATE(YEAR(A1477),MONTH(A1477),1))</f>
        <v/>
      </c>
      <c r="I1477" s="35">
        <f>IF(A1477="","",IF(G1477="",H1477,DATE(YEAR(G1477),MONTH(G1477),1)))</f>
        <v/>
      </c>
      <c r="J1477" s="36">
        <f>IF(D1477="","",IFERROR(VLOOKUP(D1477,'Settings'!$A$18:$B$48,2,FALSE),"Not in categories"))</f>
        <v/>
      </c>
    </row>
    <row r="1478">
      <c r="A1478" s="31" t="n"/>
      <c r="B1478" s="32" t="n"/>
      <c r="C1478" s="32" t="n"/>
      <c r="D1478" s="33" t="n"/>
      <c r="E1478" s="33" t="n"/>
      <c r="F1478" s="33" t="n"/>
      <c r="G1478" s="34" t="n"/>
      <c r="H1478" s="35">
        <f>IF(A1478="","",DATE(YEAR(A1478),MONTH(A1478),1))</f>
        <v/>
      </c>
      <c r="I1478" s="35">
        <f>IF(A1478="","",IF(G1478="",H1478,DATE(YEAR(G1478),MONTH(G1478),1)))</f>
        <v/>
      </c>
      <c r="J1478" s="36">
        <f>IF(D1478="","",IFERROR(VLOOKUP(D1478,'Settings'!$A$18:$B$48,2,FALSE),"Not in categories"))</f>
        <v/>
      </c>
    </row>
    <row r="1479">
      <c r="A1479" s="31" t="n"/>
      <c r="B1479" s="32" t="n"/>
      <c r="C1479" s="32" t="n"/>
      <c r="D1479" s="33" t="n"/>
      <c r="E1479" s="33" t="n"/>
      <c r="F1479" s="33" t="n"/>
      <c r="G1479" s="34" t="n"/>
      <c r="H1479" s="35">
        <f>IF(A1479="","",DATE(YEAR(A1479),MONTH(A1479),1))</f>
        <v/>
      </c>
      <c r="I1479" s="35">
        <f>IF(A1479="","",IF(G1479="",H1479,DATE(YEAR(G1479),MONTH(G1479),1)))</f>
        <v/>
      </c>
      <c r="J1479" s="36">
        <f>IF(D1479="","",IFERROR(VLOOKUP(D1479,'Settings'!$A$18:$B$48,2,FALSE),"Not in categories"))</f>
        <v/>
      </c>
    </row>
    <row r="1480">
      <c r="A1480" s="31" t="n"/>
      <c r="B1480" s="32" t="n"/>
      <c r="C1480" s="32" t="n"/>
      <c r="D1480" s="33" t="n"/>
      <c r="E1480" s="33" t="n"/>
      <c r="F1480" s="33" t="n"/>
      <c r="G1480" s="34" t="n"/>
      <c r="H1480" s="35">
        <f>IF(A1480="","",DATE(YEAR(A1480),MONTH(A1480),1))</f>
        <v/>
      </c>
      <c r="I1480" s="35">
        <f>IF(A1480="","",IF(G1480="",H1480,DATE(YEAR(G1480),MONTH(G1480),1)))</f>
        <v/>
      </c>
      <c r="J1480" s="36">
        <f>IF(D1480="","",IFERROR(VLOOKUP(D1480,'Settings'!$A$18:$B$48,2,FALSE),"Not in categories"))</f>
        <v/>
      </c>
    </row>
    <row r="1481">
      <c r="A1481" s="31" t="n"/>
      <c r="B1481" s="32" t="n"/>
      <c r="C1481" s="32" t="n"/>
      <c r="D1481" s="33" t="n"/>
      <c r="E1481" s="33" t="n"/>
      <c r="F1481" s="33" t="n"/>
      <c r="G1481" s="34" t="n"/>
      <c r="H1481" s="35">
        <f>IF(A1481="","",DATE(YEAR(A1481),MONTH(A1481),1))</f>
        <v/>
      </c>
      <c r="I1481" s="35">
        <f>IF(A1481="","",IF(G1481="",H1481,DATE(YEAR(G1481),MONTH(G1481),1)))</f>
        <v/>
      </c>
      <c r="J1481" s="36">
        <f>IF(D1481="","",IFERROR(VLOOKUP(D1481,'Settings'!$A$18:$B$48,2,FALSE),"Not in categories"))</f>
        <v/>
      </c>
    </row>
    <row r="1482">
      <c r="A1482" s="31" t="n"/>
      <c r="B1482" s="32" t="n"/>
      <c r="C1482" s="32" t="n"/>
      <c r="D1482" s="33" t="n"/>
      <c r="E1482" s="33" t="n"/>
      <c r="F1482" s="33" t="n"/>
      <c r="G1482" s="34" t="n"/>
      <c r="H1482" s="35">
        <f>IF(A1482="","",DATE(YEAR(A1482),MONTH(A1482),1))</f>
        <v/>
      </c>
      <c r="I1482" s="35">
        <f>IF(A1482="","",IF(G1482="",H1482,DATE(YEAR(G1482),MONTH(G1482),1)))</f>
        <v/>
      </c>
      <c r="J1482" s="36">
        <f>IF(D1482="","",IFERROR(VLOOKUP(D1482,'Settings'!$A$18:$B$48,2,FALSE),"Not in categories"))</f>
        <v/>
      </c>
    </row>
    <row r="1483">
      <c r="A1483" s="31" t="n"/>
      <c r="B1483" s="32" t="n"/>
      <c r="C1483" s="32" t="n"/>
      <c r="D1483" s="33" t="n"/>
      <c r="E1483" s="33" t="n"/>
      <c r="F1483" s="33" t="n"/>
      <c r="G1483" s="34" t="n"/>
      <c r="H1483" s="35">
        <f>IF(A1483="","",DATE(YEAR(A1483),MONTH(A1483),1))</f>
        <v/>
      </c>
      <c r="I1483" s="35">
        <f>IF(A1483="","",IF(G1483="",H1483,DATE(YEAR(G1483),MONTH(G1483),1)))</f>
        <v/>
      </c>
      <c r="J1483" s="36">
        <f>IF(D1483="","",IFERROR(VLOOKUP(D1483,'Settings'!$A$18:$B$48,2,FALSE),"Not in categories"))</f>
        <v/>
      </c>
    </row>
    <row r="1484">
      <c r="A1484" s="31" t="n"/>
      <c r="B1484" s="32" t="n"/>
      <c r="C1484" s="32" t="n"/>
      <c r="D1484" s="33" t="n"/>
      <c r="E1484" s="33" t="n"/>
      <c r="F1484" s="33" t="n"/>
      <c r="G1484" s="34" t="n"/>
      <c r="H1484" s="35">
        <f>IF(A1484="","",DATE(YEAR(A1484),MONTH(A1484),1))</f>
        <v/>
      </c>
      <c r="I1484" s="35">
        <f>IF(A1484="","",IF(G1484="",H1484,DATE(YEAR(G1484),MONTH(G1484),1)))</f>
        <v/>
      </c>
      <c r="J1484" s="36">
        <f>IF(D1484="","",IFERROR(VLOOKUP(D1484,'Settings'!$A$18:$B$48,2,FALSE),"Not in categories"))</f>
        <v/>
      </c>
    </row>
    <row r="1485">
      <c r="A1485" s="31" t="n"/>
      <c r="B1485" s="32" t="n"/>
      <c r="C1485" s="32" t="n"/>
      <c r="D1485" s="33" t="n"/>
      <c r="E1485" s="33" t="n"/>
      <c r="F1485" s="33" t="n"/>
      <c r="G1485" s="34" t="n"/>
      <c r="H1485" s="35">
        <f>IF(A1485="","",DATE(YEAR(A1485),MONTH(A1485),1))</f>
        <v/>
      </c>
      <c r="I1485" s="35">
        <f>IF(A1485="","",IF(G1485="",H1485,DATE(YEAR(G1485),MONTH(G1485),1)))</f>
        <v/>
      </c>
      <c r="J1485" s="36">
        <f>IF(D1485="","",IFERROR(VLOOKUP(D1485,'Settings'!$A$18:$B$48,2,FALSE),"Not in categories"))</f>
        <v/>
      </c>
    </row>
    <row r="1486">
      <c r="A1486" s="31" t="n"/>
      <c r="B1486" s="32" t="n"/>
      <c r="C1486" s="32" t="n"/>
      <c r="D1486" s="33" t="n"/>
      <c r="E1486" s="33" t="n"/>
      <c r="F1486" s="33" t="n"/>
      <c r="G1486" s="34" t="n"/>
      <c r="H1486" s="35">
        <f>IF(A1486="","",DATE(YEAR(A1486),MONTH(A1486),1))</f>
        <v/>
      </c>
      <c r="I1486" s="35">
        <f>IF(A1486="","",IF(G1486="",H1486,DATE(YEAR(G1486),MONTH(G1486),1)))</f>
        <v/>
      </c>
      <c r="J1486" s="36">
        <f>IF(D1486="","",IFERROR(VLOOKUP(D1486,'Settings'!$A$18:$B$48,2,FALSE),"Not in categories"))</f>
        <v/>
      </c>
    </row>
    <row r="1487">
      <c r="A1487" s="31" t="n"/>
      <c r="B1487" s="32" t="n"/>
      <c r="C1487" s="32" t="n"/>
      <c r="D1487" s="33" t="n"/>
      <c r="E1487" s="33" t="n"/>
      <c r="F1487" s="33" t="n"/>
      <c r="G1487" s="34" t="n"/>
      <c r="H1487" s="35">
        <f>IF(A1487="","",DATE(YEAR(A1487),MONTH(A1487),1))</f>
        <v/>
      </c>
      <c r="I1487" s="35">
        <f>IF(A1487="","",IF(G1487="",H1487,DATE(YEAR(G1487),MONTH(G1487),1)))</f>
        <v/>
      </c>
      <c r="J1487" s="36">
        <f>IF(D1487="","",IFERROR(VLOOKUP(D1487,'Settings'!$A$18:$B$48,2,FALSE),"Not in categories"))</f>
        <v/>
      </c>
    </row>
    <row r="1488">
      <c r="A1488" s="31" t="n"/>
      <c r="B1488" s="32" t="n"/>
      <c r="C1488" s="32" t="n"/>
      <c r="D1488" s="33" t="n"/>
      <c r="E1488" s="33" t="n"/>
      <c r="F1488" s="33" t="n"/>
      <c r="G1488" s="34" t="n"/>
      <c r="H1488" s="35">
        <f>IF(A1488="","",DATE(YEAR(A1488),MONTH(A1488),1))</f>
        <v/>
      </c>
      <c r="I1488" s="35">
        <f>IF(A1488="","",IF(G1488="",H1488,DATE(YEAR(G1488),MONTH(G1488),1)))</f>
        <v/>
      </c>
      <c r="J1488" s="36">
        <f>IF(D1488="","",IFERROR(VLOOKUP(D1488,'Settings'!$A$18:$B$48,2,FALSE),"Not in categories"))</f>
        <v/>
      </c>
    </row>
    <row r="1489">
      <c r="A1489" s="31" t="n"/>
      <c r="B1489" s="32" t="n"/>
      <c r="C1489" s="32" t="n"/>
      <c r="D1489" s="33" t="n"/>
      <c r="E1489" s="33" t="n"/>
      <c r="F1489" s="33" t="n"/>
      <c r="G1489" s="34" t="n"/>
      <c r="H1489" s="35">
        <f>IF(A1489="","",DATE(YEAR(A1489),MONTH(A1489),1))</f>
        <v/>
      </c>
      <c r="I1489" s="35">
        <f>IF(A1489="","",IF(G1489="",H1489,DATE(YEAR(G1489),MONTH(G1489),1)))</f>
        <v/>
      </c>
      <c r="J1489" s="36">
        <f>IF(D1489="","",IFERROR(VLOOKUP(D1489,'Settings'!$A$18:$B$48,2,FALSE),"Not in categories"))</f>
        <v/>
      </c>
    </row>
    <row r="1490">
      <c r="A1490" s="31" t="n"/>
      <c r="B1490" s="32" t="n"/>
      <c r="C1490" s="32" t="n"/>
      <c r="D1490" s="33" t="n"/>
      <c r="E1490" s="33" t="n"/>
      <c r="F1490" s="33" t="n"/>
      <c r="G1490" s="34" t="n"/>
      <c r="H1490" s="35">
        <f>IF(A1490="","",DATE(YEAR(A1490),MONTH(A1490),1))</f>
        <v/>
      </c>
      <c r="I1490" s="35">
        <f>IF(A1490="","",IF(G1490="",H1490,DATE(YEAR(G1490),MONTH(G1490),1)))</f>
        <v/>
      </c>
      <c r="J1490" s="36">
        <f>IF(D1490="","",IFERROR(VLOOKUP(D1490,'Settings'!$A$18:$B$48,2,FALSE),"Not in categories"))</f>
        <v/>
      </c>
    </row>
    <row r="1491">
      <c r="A1491" s="31" t="n"/>
      <c r="B1491" s="32" t="n"/>
      <c r="C1491" s="32" t="n"/>
      <c r="D1491" s="33" t="n"/>
      <c r="E1491" s="33" t="n"/>
      <c r="F1491" s="33" t="n"/>
      <c r="G1491" s="34" t="n"/>
      <c r="H1491" s="35">
        <f>IF(A1491="","",DATE(YEAR(A1491),MONTH(A1491),1))</f>
        <v/>
      </c>
      <c r="I1491" s="35">
        <f>IF(A1491="","",IF(G1491="",H1491,DATE(YEAR(G1491),MONTH(G1491),1)))</f>
        <v/>
      </c>
      <c r="J1491" s="36">
        <f>IF(D1491="","",IFERROR(VLOOKUP(D1491,'Settings'!$A$18:$B$48,2,FALSE),"Not in categories"))</f>
        <v/>
      </c>
    </row>
    <row r="1492">
      <c r="A1492" s="31" t="n"/>
      <c r="B1492" s="32" t="n"/>
      <c r="C1492" s="32" t="n"/>
      <c r="D1492" s="33" t="n"/>
      <c r="E1492" s="33" t="n"/>
      <c r="F1492" s="33" t="n"/>
      <c r="G1492" s="34" t="n"/>
      <c r="H1492" s="35">
        <f>IF(A1492="","",DATE(YEAR(A1492),MONTH(A1492),1))</f>
        <v/>
      </c>
      <c r="I1492" s="35">
        <f>IF(A1492="","",IF(G1492="",H1492,DATE(YEAR(G1492),MONTH(G1492),1)))</f>
        <v/>
      </c>
      <c r="J1492" s="36">
        <f>IF(D1492="","",IFERROR(VLOOKUP(D1492,'Settings'!$A$18:$B$48,2,FALSE),"Not in categories"))</f>
        <v/>
      </c>
    </row>
    <row r="1493">
      <c r="A1493" s="31" t="n"/>
      <c r="B1493" s="32" t="n"/>
      <c r="C1493" s="32" t="n"/>
      <c r="D1493" s="33" t="n"/>
      <c r="E1493" s="33" t="n"/>
      <c r="F1493" s="33" t="n"/>
      <c r="G1493" s="34" t="n"/>
      <c r="H1493" s="35">
        <f>IF(A1493="","",DATE(YEAR(A1493),MONTH(A1493),1))</f>
        <v/>
      </c>
      <c r="I1493" s="35">
        <f>IF(A1493="","",IF(G1493="",H1493,DATE(YEAR(G1493),MONTH(G1493),1)))</f>
        <v/>
      </c>
      <c r="J1493" s="36">
        <f>IF(D1493="","",IFERROR(VLOOKUP(D1493,'Settings'!$A$18:$B$48,2,FALSE),"Not in categories"))</f>
        <v/>
      </c>
    </row>
    <row r="1494">
      <c r="A1494" s="31" t="n"/>
      <c r="B1494" s="32" t="n"/>
      <c r="C1494" s="32" t="n"/>
      <c r="D1494" s="33" t="n"/>
      <c r="E1494" s="33" t="n"/>
      <c r="F1494" s="33" t="n"/>
      <c r="G1494" s="34" t="n"/>
      <c r="H1494" s="35">
        <f>IF(A1494="","",DATE(YEAR(A1494),MONTH(A1494),1))</f>
        <v/>
      </c>
      <c r="I1494" s="35">
        <f>IF(A1494="","",IF(G1494="",H1494,DATE(YEAR(G1494),MONTH(G1494),1)))</f>
        <v/>
      </c>
      <c r="J1494" s="36">
        <f>IF(D1494="","",IFERROR(VLOOKUP(D1494,'Settings'!$A$18:$B$48,2,FALSE),"Not in categories"))</f>
        <v/>
      </c>
    </row>
    <row r="1495">
      <c r="A1495" s="31" t="n"/>
      <c r="B1495" s="32" t="n"/>
      <c r="C1495" s="32" t="n"/>
      <c r="D1495" s="33" t="n"/>
      <c r="E1495" s="33" t="n"/>
      <c r="F1495" s="33" t="n"/>
      <c r="G1495" s="34" t="n"/>
      <c r="H1495" s="35">
        <f>IF(A1495="","",DATE(YEAR(A1495),MONTH(A1495),1))</f>
        <v/>
      </c>
      <c r="I1495" s="35">
        <f>IF(A1495="","",IF(G1495="",H1495,DATE(YEAR(G1495),MONTH(G1495),1)))</f>
        <v/>
      </c>
      <c r="J1495" s="36">
        <f>IF(D1495="","",IFERROR(VLOOKUP(D1495,'Settings'!$A$18:$B$48,2,FALSE),"Not in categories"))</f>
        <v/>
      </c>
    </row>
    <row r="1496">
      <c r="A1496" s="31" t="n"/>
      <c r="B1496" s="32" t="n"/>
      <c r="C1496" s="32" t="n"/>
      <c r="D1496" s="33" t="n"/>
      <c r="E1496" s="33" t="n"/>
      <c r="F1496" s="33" t="n"/>
      <c r="G1496" s="34" t="n"/>
      <c r="H1496" s="35">
        <f>IF(A1496="","",DATE(YEAR(A1496),MONTH(A1496),1))</f>
        <v/>
      </c>
      <c r="I1496" s="35">
        <f>IF(A1496="","",IF(G1496="",H1496,DATE(YEAR(G1496),MONTH(G1496),1)))</f>
        <v/>
      </c>
      <c r="J1496" s="36">
        <f>IF(D1496="","",IFERROR(VLOOKUP(D1496,'Settings'!$A$18:$B$48,2,FALSE),"Not in categories"))</f>
        <v/>
      </c>
    </row>
    <row r="1497">
      <c r="A1497" s="31" t="n"/>
      <c r="B1497" s="32" t="n"/>
      <c r="C1497" s="32" t="n"/>
      <c r="D1497" s="33" t="n"/>
      <c r="E1497" s="33" t="n"/>
      <c r="F1497" s="33" t="n"/>
      <c r="G1497" s="34" t="n"/>
      <c r="H1497" s="35">
        <f>IF(A1497="","",DATE(YEAR(A1497),MONTH(A1497),1))</f>
        <v/>
      </c>
      <c r="I1497" s="35">
        <f>IF(A1497="","",IF(G1497="",H1497,DATE(YEAR(G1497),MONTH(G1497),1)))</f>
        <v/>
      </c>
      <c r="J1497" s="36">
        <f>IF(D1497="","",IFERROR(VLOOKUP(D1497,'Settings'!$A$18:$B$48,2,FALSE),"Not in categories"))</f>
        <v/>
      </c>
    </row>
    <row r="1498">
      <c r="A1498" s="31" t="n"/>
      <c r="B1498" s="32" t="n"/>
      <c r="C1498" s="32" t="n"/>
      <c r="D1498" s="33" t="n"/>
      <c r="E1498" s="33" t="n"/>
      <c r="F1498" s="33" t="n"/>
      <c r="G1498" s="34" t="n"/>
      <c r="H1498" s="35">
        <f>IF(A1498="","",DATE(YEAR(A1498),MONTH(A1498),1))</f>
        <v/>
      </c>
      <c r="I1498" s="35">
        <f>IF(A1498="","",IF(G1498="",H1498,DATE(YEAR(G1498),MONTH(G1498),1)))</f>
        <v/>
      </c>
      <c r="J1498" s="36">
        <f>IF(D1498="","",IFERROR(VLOOKUP(D1498,'Settings'!$A$18:$B$48,2,FALSE),"Not in categories"))</f>
        <v/>
      </c>
    </row>
    <row r="1499">
      <c r="A1499" s="31" t="n"/>
      <c r="B1499" s="32" t="n"/>
      <c r="C1499" s="32" t="n"/>
      <c r="D1499" s="33" t="n"/>
      <c r="E1499" s="33" t="n"/>
      <c r="F1499" s="33" t="n"/>
      <c r="G1499" s="34" t="n"/>
      <c r="H1499" s="35">
        <f>IF(A1499="","",DATE(YEAR(A1499),MONTH(A1499),1))</f>
        <v/>
      </c>
      <c r="I1499" s="35">
        <f>IF(A1499="","",IF(G1499="",H1499,DATE(YEAR(G1499),MONTH(G1499),1)))</f>
        <v/>
      </c>
      <c r="J1499" s="36">
        <f>IF(D1499="","",IFERROR(VLOOKUP(D1499,'Settings'!$A$18:$B$48,2,FALSE),"Not in categories"))</f>
        <v/>
      </c>
    </row>
    <row r="1500">
      <c r="A1500" s="31" t="n"/>
      <c r="B1500" s="32" t="n"/>
      <c r="C1500" s="32" t="n"/>
      <c r="D1500" s="33" t="n"/>
      <c r="E1500" s="33" t="n"/>
      <c r="F1500" s="33" t="n"/>
      <c r="G1500" s="34" t="n"/>
      <c r="H1500" s="35">
        <f>IF(A1500="","",DATE(YEAR(A1500),MONTH(A1500),1))</f>
        <v/>
      </c>
      <c r="I1500" s="35">
        <f>IF(A1500="","",IF(G1500="",H1500,DATE(YEAR(G1500),MONTH(G1500),1)))</f>
        <v/>
      </c>
      <c r="J1500" s="36">
        <f>IF(D1500="","",IFERROR(VLOOKUP(D1500,'Settings'!$A$18:$B$48,2,FALSE),"Not in categories"))</f>
        <v/>
      </c>
    </row>
    <row r="1501">
      <c r="A1501" s="31" t="n"/>
      <c r="B1501" s="32" t="n"/>
      <c r="C1501" s="32" t="n"/>
      <c r="D1501" s="33" t="n"/>
      <c r="E1501" s="33" t="n"/>
      <c r="F1501" s="33" t="n"/>
      <c r="G1501" s="34" t="n"/>
      <c r="H1501" s="35">
        <f>IF(A1501="","",DATE(YEAR(A1501),MONTH(A1501),1))</f>
        <v/>
      </c>
      <c r="I1501" s="35">
        <f>IF(A1501="","",IF(G1501="",H1501,DATE(YEAR(G1501),MONTH(G1501),1)))</f>
        <v/>
      </c>
      <c r="J1501" s="36">
        <f>IF(D1501="","",IFERROR(VLOOKUP(D1501,'Settings'!$A$18:$B$48,2,FALSE),"Not in categories"))</f>
        <v/>
      </c>
    </row>
    <row r="1502">
      <c r="A1502" s="31" t="n"/>
      <c r="B1502" s="32" t="n"/>
      <c r="C1502" s="32" t="n"/>
      <c r="D1502" s="33" t="n"/>
      <c r="E1502" s="33" t="n"/>
      <c r="F1502" s="33" t="n"/>
      <c r="G1502" s="34" t="n"/>
      <c r="H1502" s="35">
        <f>IF(A1502="","",DATE(YEAR(A1502),MONTH(A1502),1))</f>
        <v/>
      </c>
      <c r="I1502" s="35">
        <f>IF(A1502="","",IF(G1502="",H1502,DATE(YEAR(G1502),MONTH(G1502),1)))</f>
        <v/>
      </c>
      <c r="J1502" s="36">
        <f>IF(D1502="","",IFERROR(VLOOKUP(D1502,'Settings'!$A$18:$B$48,2,FALSE),"Not in categories"))</f>
        <v/>
      </c>
    </row>
    <row r="1503">
      <c r="A1503" s="31" t="n"/>
      <c r="B1503" s="32" t="n"/>
      <c r="C1503" s="32" t="n"/>
      <c r="D1503" s="33" t="n"/>
      <c r="E1503" s="33" t="n"/>
      <c r="F1503" s="33" t="n"/>
      <c r="G1503" s="34" t="n"/>
      <c r="H1503" s="35">
        <f>IF(A1503="","",DATE(YEAR(A1503),MONTH(A1503),1))</f>
        <v/>
      </c>
      <c r="I1503" s="35">
        <f>IF(A1503="","",IF(G1503="",H1503,DATE(YEAR(G1503),MONTH(G1503),1)))</f>
        <v/>
      </c>
      <c r="J1503" s="36">
        <f>IF(D1503="","",IFERROR(VLOOKUP(D1503,'Settings'!$A$18:$B$48,2,FALSE),"Not in categories"))</f>
        <v/>
      </c>
    </row>
    <row r="1504">
      <c r="A1504" s="31" t="n"/>
      <c r="B1504" s="32" t="n"/>
      <c r="C1504" s="32" t="n"/>
      <c r="D1504" s="33" t="n"/>
      <c r="E1504" s="33" t="n"/>
      <c r="F1504" s="33" t="n"/>
      <c r="G1504" s="34" t="n"/>
      <c r="H1504" s="35">
        <f>IF(A1504="","",DATE(YEAR(A1504),MONTH(A1504),1))</f>
        <v/>
      </c>
      <c r="I1504" s="35">
        <f>IF(A1504="","",IF(G1504="",H1504,DATE(YEAR(G1504),MONTH(G1504),1)))</f>
        <v/>
      </c>
      <c r="J1504" s="36">
        <f>IF(D1504="","",IFERROR(VLOOKUP(D1504,'Settings'!$A$18:$B$48,2,FALSE),"Not in categories"))</f>
        <v/>
      </c>
    </row>
    <row r="1505">
      <c r="A1505" s="31" t="n"/>
      <c r="B1505" s="32" t="n"/>
      <c r="C1505" s="32" t="n"/>
      <c r="D1505" s="33" t="n"/>
      <c r="E1505" s="33" t="n"/>
      <c r="F1505" s="33" t="n"/>
      <c r="G1505" s="34" t="n"/>
      <c r="H1505" s="35">
        <f>IF(A1505="","",DATE(YEAR(A1505),MONTH(A1505),1))</f>
        <v/>
      </c>
      <c r="I1505" s="35">
        <f>IF(A1505="","",IF(G1505="",H1505,DATE(YEAR(G1505),MONTH(G1505),1)))</f>
        <v/>
      </c>
      <c r="J1505" s="36">
        <f>IF(D1505="","",IFERROR(VLOOKUP(D1505,'Settings'!$A$18:$B$48,2,FALSE),"Not in categories"))</f>
        <v/>
      </c>
    </row>
    <row r="1506">
      <c r="A1506" s="31" t="n"/>
      <c r="B1506" s="32" t="n"/>
      <c r="C1506" s="32" t="n"/>
      <c r="D1506" s="33" t="n"/>
      <c r="E1506" s="33" t="n"/>
      <c r="F1506" s="33" t="n"/>
      <c r="G1506" s="34" t="n"/>
      <c r="H1506" s="35">
        <f>IF(A1506="","",DATE(YEAR(A1506),MONTH(A1506),1))</f>
        <v/>
      </c>
      <c r="I1506" s="35">
        <f>IF(A1506="","",IF(G1506="",H1506,DATE(YEAR(G1506),MONTH(G1506),1)))</f>
        <v/>
      </c>
      <c r="J1506" s="36">
        <f>IF(D1506="","",IFERROR(VLOOKUP(D1506,'Settings'!$A$18:$B$48,2,FALSE),"Not in categories"))</f>
        <v/>
      </c>
    </row>
    <row r="1507">
      <c r="A1507" s="31" t="n"/>
      <c r="B1507" s="32" t="n"/>
      <c r="C1507" s="32" t="n"/>
      <c r="D1507" s="33" t="n"/>
      <c r="E1507" s="33" t="n"/>
      <c r="F1507" s="33" t="n"/>
      <c r="G1507" s="34" t="n"/>
      <c r="H1507" s="35">
        <f>IF(A1507="","",DATE(YEAR(A1507),MONTH(A1507),1))</f>
        <v/>
      </c>
      <c r="I1507" s="35">
        <f>IF(A1507="","",IF(G1507="",H1507,DATE(YEAR(G1507),MONTH(G1507),1)))</f>
        <v/>
      </c>
      <c r="J1507" s="36">
        <f>IF(D1507="","",IFERROR(VLOOKUP(D1507,'Settings'!$A$18:$B$48,2,FALSE),"Not in categories"))</f>
        <v/>
      </c>
    </row>
    <row r="1508">
      <c r="A1508" s="31" t="n"/>
      <c r="B1508" s="32" t="n"/>
      <c r="C1508" s="32" t="n"/>
      <c r="D1508" s="33" t="n"/>
      <c r="E1508" s="33" t="n"/>
      <c r="F1508" s="33" t="n"/>
      <c r="G1508" s="34" t="n"/>
      <c r="H1508" s="35">
        <f>IF(A1508="","",DATE(YEAR(A1508),MONTH(A1508),1))</f>
        <v/>
      </c>
      <c r="I1508" s="35">
        <f>IF(A1508="","",IF(G1508="",H1508,DATE(YEAR(G1508),MONTH(G1508),1)))</f>
        <v/>
      </c>
      <c r="J1508" s="36">
        <f>IF(D1508="","",IFERROR(VLOOKUP(D1508,'Settings'!$A$18:$B$48,2,FALSE),"Not in categories"))</f>
        <v/>
      </c>
    </row>
    <row r="1509">
      <c r="A1509" s="31" t="n"/>
      <c r="B1509" s="32" t="n"/>
      <c r="C1509" s="32" t="n"/>
      <c r="D1509" s="33" t="n"/>
      <c r="E1509" s="33" t="n"/>
      <c r="F1509" s="33" t="n"/>
      <c r="G1509" s="34" t="n"/>
      <c r="H1509" s="35">
        <f>IF(A1509="","",DATE(YEAR(A1509),MONTH(A1509),1))</f>
        <v/>
      </c>
      <c r="I1509" s="35">
        <f>IF(A1509="","",IF(G1509="",H1509,DATE(YEAR(G1509),MONTH(G1509),1)))</f>
        <v/>
      </c>
      <c r="J1509" s="36">
        <f>IF(D1509="","",IFERROR(VLOOKUP(D1509,'Settings'!$A$18:$B$48,2,FALSE),"Not in categories"))</f>
        <v/>
      </c>
    </row>
    <row r="1510">
      <c r="A1510" s="31" t="n"/>
      <c r="B1510" s="32" t="n"/>
      <c r="C1510" s="32" t="n"/>
      <c r="D1510" s="33" t="n"/>
      <c r="E1510" s="33" t="n"/>
      <c r="F1510" s="33" t="n"/>
      <c r="G1510" s="34" t="n"/>
      <c r="H1510" s="35">
        <f>IF(A1510="","",DATE(YEAR(A1510),MONTH(A1510),1))</f>
        <v/>
      </c>
      <c r="I1510" s="35">
        <f>IF(A1510="","",IF(G1510="",H1510,DATE(YEAR(G1510),MONTH(G1510),1)))</f>
        <v/>
      </c>
      <c r="J1510" s="36">
        <f>IF(D1510="","",IFERROR(VLOOKUP(D1510,'Settings'!$A$18:$B$48,2,FALSE),"Not in categories"))</f>
        <v/>
      </c>
    </row>
    <row r="1511">
      <c r="A1511" s="31" t="n"/>
      <c r="B1511" s="32" t="n"/>
      <c r="C1511" s="32" t="n"/>
      <c r="D1511" s="33" t="n"/>
      <c r="E1511" s="33" t="n"/>
      <c r="F1511" s="33" t="n"/>
      <c r="G1511" s="34" t="n"/>
      <c r="H1511" s="35">
        <f>IF(A1511="","",DATE(YEAR(A1511),MONTH(A1511),1))</f>
        <v/>
      </c>
      <c r="I1511" s="35">
        <f>IF(A1511="","",IF(G1511="",H1511,DATE(YEAR(G1511),MONTH(G1511),1)))</f>
        <v/>
      </c>
      <c r="J1511" s="36">
        <f>IF(D1511="","",IFERROR(VLOOKUP(D1511,'Settings'!$A$18:$B$48,2,FALSE),"Not in categories"))</f>
        <v/>
      </c>
    </row>
    <row r="1512">
      <c r="A1512" s="31" t="n"/>
      <c r="B1512" s="32" t="n"/>
      <c r="C1512" s="32" t="n"/>
      <c r="D1512" s="33" t="n"/>
      <c r="E1512" s="33" t="n"/>
      <c r="F1512" s="33" t="n"/>
      <c r="G1512" s="34" t="n"/>
      <c r="H1512" s="35">
        <f>IF(A1512="","",DATE(YEAR(A1512),MONTH(A1512),1))</f>
        <v/>
      </c>
      <c r="I1512" s="35">
        <f>IF(A1512="","",IF(G1512="",H1512,DATE(YEAR(G1512),MONTH(G1512),1)))</f>
        <v/>
      </c>
      <c r="J1512" s="36">
        <f>IF(D1512="","",IFERROR(VLOOKUP(D1512,'Settings'!$A$18:$B$48,2,FALSE),"Not in categories"))</f>
        <v/>
      </c>
    </row>
    <row r="1513">
      <c r="A1513" s="31" t="n"/>
      <c r="B1513" s="32" t="n"/>
      <c r="C1513" s="32" t="n"/>
      <c r="D1513" s="33" t="n"/>
      <c r="E1513" s="33" t="n"/>
      <c r="F1513" s="33" t="n"/>
      <c r="G1513" s="34" t="n"/>
      <c r="H1513" s="35">
        <f>IF(A1513="","",DATE(YEAR(A1513),MONTH(A1513),1))</f>
        <v/>
      </c>
      <c r="I1513" s="35">
        <f>IF(A1513="","",IF(G1513="",H1513,DATE(YEAR(G1513),MONTH(G1513),1)))</f>
        <v/>
      </c>
      <c r="J1513" s="36">
        <f>IF(D1513="","",IFERROR(VLOOKUP(D1513,'Settings'!$A$18:$B$48,2,FALSE),"Not in categories"))</f>
        <v/>
      </c>
    </row>
    <row r="1514">
      <c r="A1514" s="31" t="n"/>
      <c r="B1514" s="32" t="n"/>
      <c r="C1514" s="32" t="n"/>
      <c r="D1514" s="33" t="n"/>
      <c r="E1514" s="33" t="n"/>
      <c r="F1514" s="33" t="n"/>
      <c r="G1514" s="34" t="n"/>
      <c r="H1514" s="35">
        <f>IF(A1514="","",DATE(YEAR(A1514),MONTH(A1514),1))</f>
        <v/>
      </c>
      <c r="I1514" s="35">
        <f>IF(A1514="","",IF(G1514="",H1514,DATE(YEAR(G1514),MONTH(G1514),1)))</f>
        <v/>
      </c>
      <c r="J1514" s="36">
        <f>IF(D1514="","",IFERROR(VLOOKUP(D1514,'Settings'!$A$18:$B$48,2,FALSE),"Not in categories"))</f>
        <v/>
      </c>
    </row>
    <row r="1515">
      <c r="A1515" s="31" t="n"/>
      <c r="B1515" s="32" t="n"/>
      <c r="C1515" s="32" t="n"/>
      <c r="D1515" s="33" t="n"/>
      <c r="E1515" s="33" t="n"/>
      <c r="F1515" s="33" t="n"/>
      <c r="G1515" s="34" t="n"/>
      <c r="H1515" s="35">
        <f>IF(A1515="","",DATE(YEAR(A1515),MONTH(A1515),1))</f>
        <v/>
      </c>
      <c r="I1515" s="35">
        <f>IF(A1515="","",IF(G1515="",H1515,DATE(YEAR(G1515),MONTH(G1515),1)))</f>
        <v/>
      </c>
      <c r="J1515" s="36">
        <f>IF(D1515="","",IFERROR(VLOOKUP(D1515,'Settings'!$A$18:$B$48,2,FALSE),"Not in categories"))</f>
        <v/>
      </c>
    </row>
    <row r="1516">
      <c r="A1516" s="31" t="n"/>
      <c r="B1516" s="32" t="n"/>
      <c r="C1516" s="32" t="n"/>
      <c r="D1516" s="33" t="n"/>
      <c r="E1516" s="33" t="n"/>
      <c r="F1516" s="33" t="n"/>
      <c r="G1516" s="34" t="n"/>
      <c r="H1516" s="35">
        <f>IF(A1516="","",DATE(YEAR(A1516),MONTH(A1516),1))</f>
        <v/>
      </c>
      <c r="I1516" s="35">
        <f>IF(A1516="","",IF(G1516="",H1516,DATE(YEAR(G1516),MONTH(G1516),1)))</f>
        <v/>
      </c>
      <c r="J1516" s="36">
        <f>IF(D1516="","",IFERROR(VLOOKUP(D1516,'Settings'!$A$18:$B$48,2,FALSE),"Not in categories"))</f>
        <v/>
      </c>
    </row>
    <row r="1517">
      <c r="A1517" s="31" t="n"/>
      <c r="B1517" s="32" t="n"/>
      <c r="C1517" s="32" t="n"/>
      <c r="D1517" s="33" t="n"/>
      <c r="E1517" s="33" t="n"/>
      <c r="F1517" s="33" t="n"/>
      <c r="G1517" s="34" t="n"/>
      <c r="H1517" s="35">
        <f>IF(A1517="","",DATE(YEAR(A1517),MONTH(A1517),1))</f>
        <v/>
      </c>
      <c r="I1517" s="35">
        <f>IF(A1517="","",IF(G1517="",H1517,DATE(YEAR(G1517),MONTH(G1517),1)))</f>
        <v/>
      </c>
      <c r="J1517" s="36">
        <f>IF(D1517="","",IFERROR(VLOOKUP(D1517,'Settings'!$A$18:$B$48,2,FALSE),"Not in categories"))</f>
        <v/>
      </c>
    </row>
    <row r="1518">
      <c r="A1518" s="31" t="n"/>
      <c r="B1518" s="32" t="n"/>
      <c r="C1518" s="32" t="n"/>
      <c r="D1518" s="33" t="n"/>
      <c r="E1518" s="33" t="n"/>
      <c r="F1518" s="33" t="n"/>
      <c r="G1518" s="34" t="n"/>
      <c r="H1518" s="35">
        <f>IF(A1518="","",DATE(YEAR(A1518),MONTH(A1518),1))</f>
        <v/>
      </c>
      <c r="I1518" s="35">
        <f>IF(A1518="","",IF(G1518="",H1518,DATE(YEAR(G1518),MONTH(G1518),1)))</f>
        <v/>
      </c>
      <c r="J1518" s="36">
        <f>IF(D1518="","",IFERROR(VLOOKUP(D1518,'Settings'!$A$18:$B$48,2,FALSE),"Not in categories"))</f>
        <v/>
      </c>
    </row>
    <row r="1519">
      <c r="A1519" s="31" t="n"/>
      <c r="B1519" s="32" t="n"/>
      <c r="C1519" s="32" t="n"/>
      <c r="D1519" s="33" t="n"/>
      <c r="E1519" s="33" t="n"/>
      <c r="F1519" s="33" t="n"/>
      <c r="G1519" s="34" t="n"/>
      <c r="H1519" s="35">
        <f>IF(A1519="","",DATE(YEAR(A1519),MONTH(A1519),1))</f>
        <v/>
      </c>
      <c r="I1519" s="35">
        <f>IF(A1519="","",IF(G1519="",H1519,DATE(YEAR(G1519),MONTH(G1519),1)))</f>
        <v/>
      </c>
      <c r="J1519" s="36">
        <f>IF(D1519="","",IFERROR(VLOOKUP(D1519,'Settings'!$A$18:$B$48,2,FALSE),"Not in categories"))</f>
        <v/>
      </c>
    </row>
    <row r="1520">
      <c r="A1520" s="31" t="n"/>
      <c r="B1520" s="32" t="n"/>
      <c r="C1520" s="32" t="n"/>
      <c r="D1520" s="33" t="n"/>
      <c r="E1520" s="33" t="n"/>
      <c r="F1520" s="33" t="n"/>
      <c r="G1520" s="34" t="n"/>
      <c r="H1520" s="35">
        <f>IF(A1520="","",DATE(YEAR(A1520),MONTH(A1520),1))</f>
        <v/>
      </c>
      <c r="I1520" s="35">
        <f>IF(A1520="","",IF(G1520="",H1520,DATE(YEAR(G1520),MONTH(G1520),1)))</f>
        <v/>
      </c>
      <c r="J1520" s="36">
        <f>IF(D1520="","",IFERROR(VLOOKUP(D1520,'Settings'!$A$18:$B$48,2,FALSE),"Not in categories"))</f>
        <v/>
      </c>
    </row>
    <row r="1521">
      <c r="A1521" s="31" t="n"/>
      <c r="B1521" s="32" t="n"/>
      <c r="C1521" s="32" t="n"/>
      <c r="D1521" s="33" t="n"/>
      <c r="E1521" s="33" t="n"/>
      <c r="F1521" s="33" t="n"/>
      <c r="G1521" s="34" t="n"/>
      <c r="H1521" s="35">
        <f>IF(A1521="","",DATE(YEAR(A1521),MONTH(A1521),1))</f>
        <v/>
      </c>
      <c r="I1521" s="35">
        <f>IF(A1521="","",IF(G1521="",H1521,DATE(YEAR(G1521),MONTH(G1521),1)))</f>
        <v/>
      </c>
      <c r="J1521" s="36">
        <f>IF(D1521="","",IFERROR(VLOOKUP(D1521,'Settings'!$A$18:$B$48,2,FALSE),"Not in categories"))</f>
        <v/>
      </c>
    </row>
    <row r="1522">
      <c r="A1522" s="31" t="n"/>
      <c r="B1522" s="32" t="n"/>
      <c r="C1522" s="32" t="n"/>
      <c r="D1522" s="33" t="n"/>
      <c r="E1522" s="33" t="n"/>
      <c r="F1522" s="33" t="n"/>
      <c r="G1522" s="34" t="n"/>
      <c r="H1522" s="35">
        <f>IF(A1522="","",DATE(YEAR(A1522),MONTH(A1522),1))</f>
        <v/>
      </c>
      <c r="I1522" s="35">
        <f>IF(A1522="","",IF(G1522="",H1522,DATE(YEAR(G1522),MONTH(G1522),1)))</f>
        <v/>
      </c>
      <c r="J1522" s="36">
        <f>IF(D1522="","",IFERROR(VLOOKUP(D1522,'Settings'!$A$18:$B$48,2,FALSE),"Not in categories"))</f>
        <v/>
      </c>
    </row>
    <row r="1523">
      <c r="A1523" s="31" t="n"/>
      <c r="B1523" s="32" t="n"/>
      <c r="C1523" s="32" t="n"/>
      <c r="D1523" s="33" t="n"/>
      <c r="E1523" s="33" t="n"/>
      <c r="F1523" s="33" t="n"/>
      <c r="G1523" s="34" t="n"/>
      <c r="H1523" s="35">
        <f>IF(A1523="","",DATE(YEAR(A1523),MONTH(A1523),1))</f>
        <v/>
      </c>
      <c r="I1523" s="35">
        <f>IF(A1523="","",IF(G1523="",H1523,DATE(YEAR(G1523),MONTH(G1523),1)))</f>
        <v/>
      </c>
      <c r="J1523" s="36">
        <f>IF(D1523="","",IFERROR(VLOOKUP(D1523,'Settings'!$A$18:$B$48,2,FALSE),"Not in categories"))</f>
        <v/>
      </c>
    </row>
    <row r="1524">
      <c r="A1524" s="31" t="n"/>
      <c r="B1524" s="32" t="n"/>
      <c r="C1524" s="32" t="n"/>
      <c r="D1524" s="33" t="n"/>
      <c r="E1524" s="33" t="n"/>
      <c r="F1524" s="33" t="n"/>
      <c r="G1524" s="34" t="n"/>
      <c r="H1524" s="35">
        <f>IF(A1524="","",DATE(YEAR(A1524),MONTH(A1524),1))</f>
        <v/>
      </c>
      <c r="I1524" s="35">
        <f>IF(A1524="","",IF(G1524="",H1524,DATE(YEAR(G1524),MONTH(G1524),1)))</f>
        <v/>
      </c>
      <c r="J1524" s="36">
        <f>IF(D1524="","",IFERROR(VLOOKUP(D1524,'Settings'!$A$18:$B$48,2,FALSE),"Not in categories"))</f>
        <v/>
      </c>
    </row>
    <row r="1525">
      <c r="A1525" s="31" t="n"/>
      <c r="B1525" s="32" t="n"/>
      <c r="C1525" s="32" t="n"/>
      <c r="D1525" s="33" t="n"/>
      <c r="E1525" s="33" t="n"/>
      <c r="F1525" s="33" t="n"/>
      <c r="G1525" s="34" t="n"/>
      <c r="H1525" s="35">
        <f>IF(A1525="","",DATE(YEAR(A1525),MONTH(A1525),1))</f>
        <v/>
      </c>
      <c r="I1525" s="35">
        <f>IF(A1525="","",IF(G1525="",H1525,DATE(YEAR(G1525),MONTH(G1525),1)))</f>
        <v/>
      </c>
      <c r="J1525" s="36">
        <f>IF(D1525="","",IFERROR(VLOOKUP(D1525,'Settings'!$A$18:$B$48,2,FALSE),"Not in categories"))</f>
        <v/>
      </c>
    </row>
    <row r="1526">
      <c r="A1526" s="31" t="n"/>
      <c r="B1526" s="32" t="n"/>
      <c r="C1526" s="32" t="n"/>
      <c r="D1526" s="33" t="n"/>
      <c r="E1526" s="33" t="n"/>
      <c r="F1526" s="33" t="n"/>
      <c r="G1526" s="34" t="n"/>
      <c r="H1526" s="35">
        <f>IF(A1526="","",DATE(YEAR(A1526),MONTH(A1526),1))</f>
        <v/>
      </c>
      <c r="I1526" s="35">
        <f>IF(A1526="","",IF(G1526="",H1526,DATE(YEAR(G1526),MONTH(G1526),1)))</f>
        <v/>
      </c>
      <c r="J1526" s="36">
        <f>IF(D1526="","",IFERROR(VLOOKUP(D1526,'Settings'!$A$18:$B$48,2,FALSE),"Not in categories"))</f>
        <v/>
      </c>
    </row>
    <row r="1527">
      <c r="A1527" s="31" t="n"/>
      <c r="B1527" s="32" t="n"/>
      <c r="C1527" s="32" t="n"/>
      <c r="D1527" s="33" t="n"/>
      <c r="E1527" s="33" t="n"/>
      <c r="F1527" s="33" t="n"/>
      <c r="G1527" s="34" t="n"/>
      <c r="H1527" s="35">
        <f>IF(A1527="","",DATE(YEAR(A1527),MONTH(A1527),1))</f>
        <v/>
      </c>
      <c r="I1527" s="35">
        <f>IF(A1527="","",IF(G1527="",H1527,DATE(YEAR(G1527),MONTH(G1527),1)))</f>
        <v/>
      </c>
      <c r="J1527" s="36">
        <f>IF(D1527="","",IFERROR(VLOOKUP(D1527,'Settings'!$A$18:$B$48,2,FALSE),"Not in categories"))</f>
        <v/>
      </c>
    </row>
    <row r="1528">
      <c r="A1528" s="31" t="n"/>
      <c r="B1528" s="32" t="n"/>
      <c r="C1528" s="32" t="n"/>
      <c r="D1528" s="33" t="n"/>
      <c r="E1528" s="33" t="n"/>
      <c r="F1528" s="33" t="n"/>
      <c r="G1528" s="34" t="n"/>
      <c r="H1528" s="35">
        <f>IF(A1528="","",DATE(YEAR(A1528),MONTH(A1528),1))</f>
        <v/>
      </c>
      <c r="I1528" s="35">
        <f>IF(A1528="","",IF(G1528="",H1528,DATE(YEAR(G1528),MONTH(G1528),1)))</f>
        <v/>
      </c>
      <c r="J1528" s="36">
        <f>IF(D1528="","",IFERROR(VLOOKUP(D1528,'Settings'!$A$18:$B$48,2,FALSE),"Not in categories"))</f>
        <v/>
      </c>
    </row>
    <row r="1529">
      <c r="A1529" s="31" t="n"/>
      <c r="B1529" s="32" t="n"/>
      <c r="C1529" s="32" t="n"/>
      <c r="D1529" s="33" t="n"/>
      <c r="E1529" s="33" t="n"/>
      <c r="F1529" s="33" t="n"/>
      <c r="G1529" s="34" t="n"/>
      <c r="H1529" s="35">
        <f>IF(A1529="","",DATE(YEAR(A1529),MONTH(A1529),1))</f>
        <v/>
      </c>
      <c r="I1529" s="35">
        <f>IF(A1529="","",IF(G1529="",H1529,DATE(YEAR(G1529),MONTH(G1529),1)))</f>
        <v/>
      </c>
      <c r="J1529" s="36">
        <f>IF(D1529="","",IFERROR(VLOOKUP(D1529,'Settings'!$A$18:$B$48,2,FALSE),"Not in categories"))</f>
        <v/>
      </c>
    </row>
    <row r="1530">
      <c r="A1530" s="31" t="n"/>
      <c r="B1530" s="32" t="n"/>
      <c r="C1530" s="32" t="n"/>
      <c r="D1530" s="33" t="n"/>
      <c r="E1530" s="33" t="n"/>
      <c r="F1530" s="33" t="n"/>
      <c r="G1530" s="34" t="n"/>
      <c r="H1530" s="35">
        <f>IF(A1530="","",DATE(YEAR(A1530),MONTH(A1530),1))</f>
        <v/>
      </c>
      <c r="I1530" s="35">
        <f>IF(A1530="","",IF(G1530="",H1530,DATE(YEAR(G1530),MONTH(G1530),1)))</f>
        <v/>
      </c>
      <c r="J1530" s="36">
        <f>IF(D1530="","",IFERROR(VLOOKUP(D1530,'Settings'!$A$18:$B$48,2,FALSE),"Not in categories"))</f>
        <v/>
      </c>
    </row>
    <row r="1531">
      <c r="A1531" s="31" t="n"/>
      <c r="B1531" s="32" t="n"/>
      <c r="C1531" s="32" t="n"/>
      <c r="D1531" s="33" t="n"/>
      <c r="E1531" s="33" t="n"/>
      <c r="F1531" s="33" t="n"/>
      <c r="G1531" s="34" t="n"/>
      <c r="H1531" s="35">
        <f>IF(A1531="","",DATE(YEAR(A1531),MONTH(A1531),1))</f>
        <v/>
      </c>
      <c r="I1531" s="35">
        <f>IF(A1531="","",IF(G1531="",H1531,DATE(YEAR(G1531),MONTH(G1531),1)))</f>
        <v/>
      </c>
      <c r="J1531" s="36">
        <f>IF(D1531="","",IFERROR(VLOOKUP(D1531,'Settings'!$A$18:$B$48,2,FALSE),"Not in categories"))</f>
        <v/>
      </c>
    </row>
    <row r="1532">
      <c r="A1532" s="31" t="n"/>
      <c r="B1532" s="32" t="n"/>
      <c r="C1532" s="32" t="n"/>
      <c r="D1532" s="33" t="n"/>
      <c r="E1532" s="33" t="n"/>
      <c r="F1532" s="33" t="n"/>
      <c r="G1532" s="34" t="n"/>
      <c r="H1532" s="35">
        <f>IF(A1532="","",DATE(YEAR(A1532),MONTH(A1532),1))</f>
        <v/>
      </c>
      <c r="I1532" s="35">
        <f>IF(A1532="","",IF(G1532="",H1532,DATE(YEAR(G1532),MONTH(G1532),1)))</f>
        <v/>
      </c>
      <c r="J1532" s="36">
        <f>IF(D1532="","",IFERROR(VLOOKUP(D1532,'Settings'!$A$18:$B$48,2,FALSE),"Not in categories"))</f>
        <v/>
      </c>
    </row>
    <row r="1533">
      <c r="A1533" s="31" t="n"/>
      <c r="B1533" s="32" t="n"/>
      <c r="C1533" s="32" t="n"/>
      <c r="D1533" s="33" t="n"/>
      <c r="E1533" s="33" t="n"/>
      <c r="F1533" s="33" t="n"/>
      <c r="G1533" s="34" t="n"/>
      <c r="H1533" s="35">
        <f>IF(A1533="","",DATE(YEAR(A1533),MONTH(A1533),1))</f>
        <v/>
      </c>
      <c r="I1533" s="35">
        <f>IF(A1533="","",IF(G1533="",H1533,DATE(YEAR(G1533),MONTH(G1533),1)))</f>
        <v/>
      </c>
      <c r="J1533" s="36">
        <f>IF(D1533="","",IFERROR(VLOOKUP(D1533,'Settings'!$A$18:$B$48,2,FALSE),"Not in categories"))</f>
        <v/>
      </c>
    </row>
    <row r="1534">
      <c r="A1534" s="31" t="n"/>
      <c r="B1534" s="32" t="n"/>
      <c r="C1534" s="32" t="n"/>
      <c r="D1534" s="33" t="n"/>
      <c r="E1534" s="33" t="n"/>
      <c r="F1534" s="33" t="n"/>
      <c r="G1534" s="34" t="n"/>
      <c r="H1534" s="35">
        <f>IF(A1534="","",DATE(YEAR(A1534),MONTH(A1534),1))</f>
        <v/>
      </c>
      <c r="I1534" s="35">
        <f>IF(A1534="","",IF(G1534="",H1534,DATE(YEAR(G1534),MONTH(G1534),1)))</f>
        <v/>
      </c>
      <c r="J1534" s="36">
        <f>IF(D1534="","",IFERROR(VLOOKUP(D1534,'Settings'!$A$18:$B$48,2,FALSE),"Not in categories"))</f>
        <v/>
      </c>
    </row>
    <row r="1535">
      <c r="A1535" s="31" t="n"/>
      <c r="B1535" s="32" t="n"/>
      <c r="C1535" s="32" t="n"/>
      <c r="D1535" s="33" t="n"/>
      <c r="E1535" s="33" t="n"/>
      <c r="F1535" s="33" t="n"/>
      <c r="G1535" s="34" t="n"/>
      <c r="H1535" s="35">
        <f>IF(A1535="","",DATE(YEAR(A1535),MONTH(A1535),1))</f>
        <v/>
      </c>
      <c r="I1535" s="35">
        <f>IF(A1535="","",IF(G1535="",H1535,DATE(YEAR(G1535),MONTH(G1535),1)))</f>
        <v/>
      </c>
      <c r="J1535" s="36">
        <f>IF(D1535="","",IFERROR(VLOOKUP(D1535,'Settings'!$A$18:$B$48,2,FALSE),"Not in categories"))</f>
        <v/>
      </c>
    </row>
    <row r="1536">
      <c r="A1536" s="31" t="n"/>
      <c r="B1536" s="32" t="n"/>
      <c r="C1536" s="32" t="n"/>
      <c r="D1536" s="33" t="n"/>
      <c r="E1536" s="33" t="n"/>
      <c r="F1536" s="33" t="n"/>
      <c r="G1536" s="34" t="n"/>
      <c r="H1536" s="35">
        <f>IF(A1536="","",DATE(YEAR(A1536),MONTH(A1536),1))</f>
        <v/>
      </c>
      <c r="I1536" s="35">
        <f>IF(A1536="","",IF(G1536="",H1536,DATE(YEAR(G1536),MONTH(G1536),1)))</f>
        <v/>
      </c>
      <c r="J1536" s="36">
        <f>IF(D1536="","",IFERROR(VLOOKUP(D1536,'Settings'!$A$18:$B$48,2,FALSE),"Not in categories"))</f>
        <v/>
      </c>
    </row>
    <row r="1537">
      <c r="A1537" s="31" t="n"/>
      <c r="B1537" s="32" t="n"/>
      <c r="C1537" s="32" t="n"/>
      <c r="D1537" s="33" t="n"/>
      <c r="E1537" s="33" t="n"/>
      <c r="F1537" s="33" t="n"/>
      <c r="G1537" s="34" t="n"/>
      <c r="H1537" s="35">
        <f>IF(A1537="","",DATE(YEAR(A1537),MONTH(A1537),1))</f>
        <v/>
      </c>
      <c r="I1537" s="35">
        <f>IF(A1537="","",IF(G1537="",H1537,DATE(YEAR(G1537),MONTH(G1537),1)))</f>
        <v/>
      </c>
      <c r="J1537" s="36">
        <f>IF(D1537="","",IFERROR(VLOOKUP(D1537,'Settings'!$A$18:$B$48,2,FALSE),"Not in categories"))</f>
        <v/>
      </c>
    </row>
    <row r="1538">
      <c r="A1538" s="31" t="n"/>
      <c r="B1538" s="32" t="n"/>
      <c r="C1538" s="32" t="n"/>
      <c r="D1538" s="33" t="n"/>
      <c r="E1538" s="33" t="n"/>
      <c r="F1538" s="33" t="n"/>
      <c r="G1538" s="34" t="n"/>
      <c r="H1538" s="35">
        <f>IF(A1538="","",DATE(YEAR(A1538),MONTH(A1538),1))</f>
        <v/>
      </c>
      <c r="I1538" s="35">
        <f>IF(A1538="","",IF(G1538="",H1538,DATE(YEAR(G1538),MONTH(G1538),1)))</f>
        <v/>
      </c>
      <c r="J1538" s="36">
        <f>IF(D1538="","",IFERROR(VLOOKUP(D1538,'Settings'!$A$18:$B$48,2,FALSE),"Not in categories"))</f>
        <v/>
      </c>
    </row>
    <row r="1539">
      <c r="A1539" s="31" t="n"/>
      <c r="B1539" s="32" t="n"/>
      <c r="C1539" s="32" t="n"/>
      <c r="D1539" s="33" t="n"/>
      <c r="E1539" s="33" t="n"/>
      <c r="F1539" s="33" t="n"/>
      <c r="G1539" s="34" t="n"/>
      <c r="H1539" s="35">
        <f>IF(A1539="","",DATE(YEAR(A1539),MONTH(A1539),1))</f>
        <v/>
      </c>
      <c r="I1539" s="35">
        <f>IF(A1539="","",IF(G1539="",H1539,DATE(YEAR(G1539),MONTH(G1539),1)))</f>
        <v/>
      </c>
      <c r="J1539" s="36">
        <f>IF(D1539="","",IFERROR(VLOOKUP(D1539,'Settings'!$A$18:$B$48,2,FALSE),"Not in categories"))</f>
        <v/>
      </c>
    </row>
    <row r="1540">
      <c r="A1540" s="31" t="n"/>
      <c r="B1540" s="32" t="n"/>
      <c r="C1540" s="32" t="n"/>
      <c r="D1540" s="33" t="n"/>
      <c r="E1540" s="33" t="n"/>
      <c r="F1540" s="33" t="n"/>
      <c r="G1540" s="34" t="n"/>
      <c r="H1540" s="35">
        <f>IF(A1540="","",DATE(YEAR(A1540),MONTH(A1540),1))</f>
        <v/>
      </c>
      <c r="I1540" s="35">
        <f>IF(A1540="","",IF(G1540="",H1540,DATE(YEAR(G1540),MONTH(G1540),1)))</f>
        <v/>
      </c>
      <c r="J1540" s="36">
        <f>IF(D1540="","",IFERROR(VLOOKUP(D1540,'Settings'!$A$18:$B$48,2,FALSE),"Not in categories"))</f>
        <v/>
      </c>
    </row>
    <row r="1541">
      <c r="A1541" s="31" t="n"/>
      <c r="B1541" s="32" t="n"/>
      <c r="C1541" s="32" t="n"/>
      <c r="D1541" s="33" t="n"/>
      <c r="E1541" s="33" t="n"/>
      <c r="F1541" s="33" t="n"/>
      <c r="G1541" s="34" t="n"/>
      <c r="H1541" s="35">
        <f>IF(A1541="","",DATE(YEAR(A1541),MONTH(A1541),1))</f>
        <v/>
      </c>
      <c r="I1541" s="35">
        <f>IF(A1541="","",IF(G1541="",H1541,DATE(YEAR(G1541),MONTH(G1541),1)))</f>
        <v/>
      </c>
      <c r="J1541" s="36">
        <f>IF(D1541="","",IFERROR(VLOOKUP(D1541,'Settings'!$A$18:$B$48,2,FALSE),"Not in categories"))</f>
        <v/>
      </c>
    </row>
    <row r="1542">
      <c r="A1542" s="31" t="n"/>
      <c r="B1542" s="32" t="n"/>
      <c r="C1542" s="32" t="n"/>
      <c r="D1542" s="33" t="n"/>
      <c r="E1542" s="33" t="n"/>
      <c r="F1542" s="33" t="n"/>
      <c r="G1542" s="34" t="n"/>
      <c r="H1542" s="35">
        <f>IF(A1542="","",DATE(YEAR(A1542),MONTH(A1542),1))</f>
        <v/>
      </c>
      <c r="I1542" s="35">
        <f>IF(A1542="","",IF(G1542="",H1542,DATE(YEAR(G1542),MONTH(G1542),1)))</f>
        <v/>
      </c>
      <c r="J1542" s="36">
        <f>IF(D1542="","",IFERROR(VLOOKUP(D1542,'Settings'!$A$18:$B$48,2,FALSE),"Not in categories"))</f>
        <v/>
      </c>
    </row>
    <row r="1543">
      <c r="A1543" s="31" t="n"/>
      <c r="B1543" s="32" t="n"/>
      <c r="C1543" s="32" t="n"/>
      <c r="D1543" s="33" t="n"/>
      <c r="E1543" s="33" t="n"/>
      <c r="F1543" s="33" t="n"/>
      <c r="G1543" s="34" t="n"/>
      <c r="H1543" s="35">
        <f>IF(A1543="","",DATE(YEAR(A1543),MONTH(A1543),1))</f>
        <v/>
      </c>
      <c r="I1543" s="35">
        <f>IF(A1543="","",IF(G1543="",H1543,DATE(YEAR(G1543),MONTH(G1543),1)))</f>
        <v/>
      </c>
      <c r="J1543" s="36">
        <f>IF(D1543="","",IFERROR(VLOOKUP(D1543,'Settings'!$A$18:$B$48,2,FALSE),"Not in categories"))</f>
        <v/>
      </c>
    </row>
    <row r="1544">
      <c r="A1544" s="31" t="n"/>
      <c r="B1544" s="32" t="n"/>
      <c r="C1544" s="32" t="n"/>
      <c r="D1544" s="33" t="n"/>
      <c r="E1544" s="33" t="n"/>
      <c r="F1544" s="33" t="n"/>
      <c r="G1544" s="34" t="n"/>
      <c r="H1544" s="35">
        <f>IF(A1544="","",DATE(YEAR(A1544),MONTH(A1544),1))</f>
        <v/>
      </c>
      <c r="I1544" s="35">
        <f>IF(A1544="","",IF(G1544="",H1544,DATE(YEAR(G1544),MONTH(G1544),1)))</f>
        <v/>
      </c>
      <c r="J1544" s="36">
        <f>IF(D1544="","",IFERROR(VLOOKUP(D1544,'Settings'!$A$18:$B$48,2,FALSE),"Not in categories"))</f>
        <v/>
      </c>
    </row>
    <row r="1545">
      <c r="A1545" s="31" t="n"/>
      <c r="B1545" s="32" t="n"/>
      <c r="C1545" s="32" t="n"/>
      <c r="D1545" s="33" t="n"/>
      <c r="E1545" s="33" t="n"/>
      <c r="F1545" s="33" t="n"/>
      <c r="G1545" s="34" t="n"/>
      <c r="H1545" s="35">
        <f>IF(A1545="","",DATE(YEAR(A1545),MONTH(A1545),1))</f>
        <v/>
      </c>
      <c r="I1545" s="35">
        <f>IF(A1545="","",IF(G1545="",H1545,DATE(YEAR(G1545),MONTH(G1545),1)))</f>
        <v/>
      </c>
      <c r="J1545" s="36">
        <f>IF(D1545="","",IFERROR(VLOOKUP(D1545,'Settings'!$A$18:$B$48,2,FALSE),"Not in categories"))</f>
        <v/>
      </c>
    </row>
    <row r="1546">
      <c r="A1546" s="31" t="n"/>
      <c r="B1546" s="32" t="n"/>
      <c r="C1546" s="32" t="n"/>
      <c r="D1546" s="33" t="n"/>
      <c r="E1546" s="33" t="n"/>
      <c r="F1546" s="33" t="n"/>
      <c r="G1546" s="34" t="n"/>
      <c r="H1546" s="35">
        <f>IF(A1546="","",DATE(YEAR(A1546),MONTH(A1546),1))</f>
        <v/>
      </c>
      <c r="I1546" s="35">
        <f>IF(A1546="","",IF(G1546="",H1546,DATE(YEAR(G1546),MONTH(G1546),1)))</f>
        <v/>
      </c>
      <c r="J1546" s="36">
        <f>IF(D1546="","",IFERROR(VLOOKUP(D1546,'Settings'!$A$18:$B$48,2,FALSE),"Not in categories"))</f>
        <v/>
      </c>
    </row>
    <row r="1547">
      <c r="A1547" s="31" t="n"/>
      <c r="B1547" s="32" t="n"/>
      <c r="C1547" s="32" t="n"/>
      <c r="D1547" s="33" t="n"/>
      <c r="E1547" s="33" t="n"/>
      <c r="F1547" s="33" t="n"/>
      <c r="G1547" s="34" t="n"/>
      <c r="H1547" s="35">
        <f>IF(A1547="","",DATE(YEAR(A1547),MONTH(A1547),1))</f>
        <v/>
      </c>
      <c r="I1547" s="35">
        <f>IF(A1547="","",IF(G1547="",H1547,DATE(YEAR(G1547),MONTH(G1547),1)))</f>
        <v/>
      </c>
      <c r="J1547" s="36">
        <f>IF(D1547="","",IFERROR(VLOOKUP(D1547,'Settings'!$A$18:$B$48,2,FALSE),"Not in categories"))</f>
        <v/>
      </c>
    </row>
    <row r="1548">
      <c r="A1548" s="31" t="n"/>
      <c r="B1548" s="32" t="n"/>
      <c r="C1548" s="32" t="n"/>
      <c r="D1548" s="33" t="n"/>
      <c r="E1548" s="33" t="n"/>
      <c r="F1548" s="33" t="n"/>
      <c r="G1548" s="34" t="n"/>
      <c r="H1548" s="35">
        <f>IF(A1548="","",DATE(YEAR(A1548),MONTH(A1548),1))</f>
        <v/>
      </c>
      <c r="I1548" s="35">
        <f>IF(A1548="","",IF(G1548="",H1548,DATE(YEAR(G1548),MONTH(G1548),1)))</f>
        <v/>
      </c>
      <c r="J1548" s="36">
        <f>IF(D1548="","",IFERROR(VLOOKUP(D1548,'Settings'!$A$18:$B$48,2,FALSE),"Not in categories"))</f>
        <v/>
      </c>
    </row>
    <row r="1549">
      <c r="A1549" s="31" t="n"/>
      <c r="B1549" s="32" t="n"/>
      <c r="C1549" s="32" t="n"/>
      <c r="D1549" s="33" t="n"/>
      <c r="E1549" s="33" t="n"/>
      <c r="F1549" s="33" t="n"/>
      <c r="G1549" s="34" t="n"/>
      <c r="H1549" s="35">
        <f>IF(A1549="","",DATE(YEAR(A1549),MONTH(A1549),1))</f>
        <v/>
      </c>
      <c r="I1549" s="35">
        <f>IF(A1549="","",IF(G1549="",H1549,DATE(YEAR(G1549),MONTH(G1549),1)))</f>
        <v/>
      </c>
      <c r="J1549" s="36">
        <f>IF(D1549="","",IFERROR(VLOOKUP(D1549,'Settings'!$A$18:$B$48,2,FALSE),"Not in categories"))</f>
        <v/>
      </c>
    </row>
    <row r="1550">
      <c r="A1550" s="31" t="n"/>
      <c r="B1550" s="32" t="n"/>
      <c r="C1550" s="32" t="n"/>
      <c r="D1550" s="33" t="n"/>
      <c r="E1550" s="33" t="n"/>
      <c r="F1550" s="33" t="n"/>
      <c r="G1550" s="34" t="n"/>
      <c r="H1550" s="35">
        <f>IF(A1550="","",DATE(YEAR(A1550),MONTH(A1550),1))</f>
        <v/>
      </c>
      <c r="I1550" s="35">
        <f>IF(A1550="","",IF(G1550="",H1550,DATE(YEAR(G1550),MONTH(G1550),1)))</f>
        <v/>
      </c>
      <c r="J1550" s="36">
        <f>IF(D1550="","",IFERROR(VLOOKUP(D1550,'Settings'!$A$18:$B$48,2,FALSE),"Not in categories"))</f>
        <v/>
      </c>
    </row>
    <row r="1551">
      <c r="A1551" s="31" t="n"/>
      <c r="B1551" s="32" t="n"/>
      <c r="C1551" s="32" t="n"/>
      <c r="D1551" s="33" t="n"/>
      <c r="E1551" s="33" t="n"/>
      <c r="F1551" s="33" t="n"/>
      <c r="G1551" s="34" t="n"/>
      <c r="H1551" s="35">
        <f>IF(A1551="","",DATE(YEAR(A1551),MONTH(A1551),1))</f>
        <v/>
      </c>
      <c r="I1551" s="35">
        <f>IF(A1551="","",IF(G1551="",H1551,DATE(YEAR(G1551),MONTH(G1551),1)))</f>
        <v/>
      </c>
      <c r="J1551" s="36">
        <f>IF(D1551="","",IFERROR(VLOOKUP(D1551,'Settings'!$A$18:$B$48,2,FALSE),"Not in categories"))</f>
        <v/>
      </c>
    </row>
    <row r="1552">
      <c r="A1552" s="31" t="n"/>
      <c r="B1552" s="32" t="n"/>
      <c r="C1552" s="32" t="n"/>
      <c r="D1552" s="33" t="n"/>
      <c r="E1552" s="33" t="n"/>
      <c r="F1552" s="33" t="n"/>
      <c r="G1552" s="34" t="n"/>
      <c r="H1552" s="35">
        <f>IF(A1552="","",DATE(YEAR(A1552),MONTH(A1552),1))</f>
        <v/>
      </c>
      <c r="I1552" s="35">
        <f>IF(A1552="","",IF(G1552="",H1552,DATE(YEAR(G1552),MONTH(G1552),1)))</f>
        <v/>
      </c>
      <c r="J1552" s="36">
        <f>IF(D1552="","",IFERROR(VLOOKUP(D1552,'Settings'!$A$18:$B$48,2,FALSE),"Not in categories"))</f>
        <v/>
      </c>
    </row>
    <row r="1553">
      <c r="A1553" s="31" t="n"/>
      <c r="B1553" s="32" t="n"/>
      <c r="C1553" s="32" t="n"/>
      <c r="D1553" s="33" t="n"/>
      <c r="E1553" s="33" t="n"/>
      <c r="F1553" s="33" t="n"/>
      <c r="G1553" s="34" t="n"/>
      <c r="H1553" s="35">
        <f>IF(A1553="","",DATE(YEAR(A1553),MONTH(A1553),1))</f>
        <v/>
      </c>
      <c r="I1553" s="35">
        <f>IF(A1553="","",IF(G1553="",H1553,DATE(YEAR(G1553),MONTH(G1553),1)))</f>
        <v/>
      </c>
      <c r="J1553" s="36">
        <f>IF(D1553="","",IFERROR(VLOOKUP(D1553,'Settings'!$A$18:$B$48,2,FALSE),"Not in categories"))</f>
        <v/>
      </c>
    </row>
    <row r="1554">
      <c r="A1554" s="31" t="n"/>
      <c r="B1554" s="32" t="n"/>
      <c r="C1554" s="32" t="n"/>
      <c r="D1554" s="33" t="n"/>
      <c r="E1554" s="33" t="n"/>
      <c r="F1554" s="33" t="n"/>
      <c r="G1554" s="34" t="n"/>
      <c r="H1554" s="35">
        <f>IF(A1554="","",DATE(YEAR(A1554),MONTH(A1554),1))</f>
        <v/>
      </c>
      <c r="I1554" s="35">
        <f>IF(A1554="","",IF(G1554="",H1554,DATE(YEAR(G1554),MONTH(G1554),1)))</f>
        <v/>
      </c>
      <c r="J1554" s="36">
        <f>IF(D1554="","",IFERROR(VLOOKUP(D1554,'Settings'!$A$18:$B$48,2,FALSE),"Not in categories"))</f>
        <v/>
      </c>
    </row>
    <row r="1555">
      <c r="A1555" s="31" t="n"/>
      <c r="B1555" s="32" t="n"/>
      <c r="C1555" s="32" t="n"/>
      <c r="D1555" s="33" t="n"/>
      <c r="E1555" s="33" t="n"/>
      <c r="F1555" s="33" t="n"/>
      <c r="G1555" s="34" t="n"/>
      <c r="H1555" s="35">
        <f>IF(A1555="","",DATE(YEAR(A1555),MONTH(A1555),1))</f>
        <v/>
      </c>
      <c r="I1555" s="35">
        <f>IF(A1555="","",IF(G1555="",H1555,DATE(YEAR(G1555),MONTH(G1555),1)))</f>
        <v/>
      </c>
      <c r="J1555" s="36">
        <f>IF(D1555="","",IFERROR(VLOOKUP(D1555,'Settings'!$A$18:$B$48,2,FALSE),"Not in categories"))</f>
        <v/>
      </c>
    </row>
    <row r="1556">
      <c r="A1556" s="31" t="n"/>
      <c r="B1556" s="32" t="n"/>
      <c r="C1556" s="32" t="n"/>
      <c r="D1556" s="33" t="n"/>
      <c r="E1556" s="33" t="n"/>
      <c r="F1556" s="33" t="n"/>
      <c r="G1556" s="34" t="n"/>
      <c r="H1556" s="35">
        <f>IF(A1556="","",DATE(YEAR(A1556),MONTH(A1556),1))</f>
        <v/>
      </c>
      <c r="I1556" s="35">
        <f>IF(A1556="","",IF(G1556="",H1556,DATE(YEAR(G1556),MONTH(G1556),1)))</f>
        <v/>
      </c>
      <c r="J1556" s="36">
        <f>IF(D1556="","",IFERROR(VLOOKUP(D1556,'Settings'!$A$18:$B$48,2,FALSE),"Not in categories"))</f>
        <v/>
      </c>
    </row>
    <row r="1557">
      <c r="A1557" s="31" t="n"/>
      <c r="B1557" s="32" t="n"/>
      <c r="C1557" s="32" t="n"/>
      <c r="D1557" s="33" t="n"/>
      <c r="E1557" s="33" t="n"/>
      <c r="F1557" s="33" t="n"/>
      <c r="G1557" s="34" t="n"/>
      <c r="H1557" s="35">
        <f>IF(A1557="","",DATE(YEAR(A1557),MONTH(A1557),1))</f>
        <v/>
      </c>
      <c r="I1557" s="35">
        <f>IF(A1557="","",IF(G1557="",H1557,DATE(YEAR(G1557),MONTH(G1557),1)))</f>
        <v/>
      </c>
      <c r="J1557" s="36">
        <f>IF(D1557="","",IFERROR(VLOOKUP(D1557,'Settings'!$A$18:$B$48,2,FALSE),"Not in categories"))</f>
        <v/>
      </c>
    </row>
    <row r="1558">
      <c r="A1558" s="31" t="n"/>
      <c r="B1558" s="32" t="n"/>
      <c r="C1558" s="32" t="n"/>
      <c r="D1558" s="33" t="n"/>
      <c r="E1558" s="33" t="n"/>
      <c r="F1558" s="33" t="n"/>
      <c r="G1558" s="34" t="n"/>
      <c r="H1558" s="35">
        <f>IF(A1558="","",DATE(YEAR(A1558),MONTH(A1558),1))</f>
        <v/>
      </c>
      <c r="I1558" s="35">
        <f>IF(A1558="","",IF(G1558="",H1558,DATE(YEAR(G1558),MONTH(G1558),1)))</f>
        <v/>
      </c>
      <c r="J1558" s="36">
        <f>IF(D1558="","",IFERROR(VLOOKUP(D1558,'Settings'!$A$18:$B$48,2,FALSE),"Not in categories"))</f>
        <v/>
      </c>
    </row>
    <row r="1559">
      <c r="A1559" s="31" t="n"/>
      <c r="B1559" s="32" t="n"/>
      <c r="C1559" s="32" t="n"/>
      <c r="D1559" s="33" t="n"/>
      <c r="E1559" s="33" t="n"/>
      <c r="F1559" s="33" t="n"/>
      <c r="G1559" s="34" t="n"/>
      <c r="H1559" s="35">
        <f>IF(A1559="","",DATE(YEAR(A1559),MONTH(A1559),1))</f>
        <v/>
      </c>
      <c r="I1559" s="35">
        <f>IF(A1559="","",IF(G1559="",H1559,DATE(YEAR(G1559),MONTH(G1559),1)))</f>
        <v/>
      </c>
      <c r="J1559" s="36">
        <f>IF(D1559="","",IFERROR(VLOOKUP(D1559,'Settings'!$A$18:$B$48,2,FALSE),"Not in categories"))</f>
        <v/>
      </c>
    </row>
    <row r="1560">
      <c r="A1560" s="31" t="n"/>
      <c r="B1560" s="32" t="n"/>
      <c r="C1560" s="32" t="n"/>
      <c r="D1560" s="33" t="n"/>
      <c r="E1560" s="33" t="n"/>
      <c r="F1560" s="33" t="n"/>
      <c r="G1560" s="34" t="n"/>
      <c r="H1560" s="35">
        <f>IF(A1560="","",DATE(YEAR(A1560),MONTH(A1560),1))</f>
        <v/>
      </c>
      <c r="I1560" s="35">
        <f>IF(A1560="","",IF(G1560="",H1560,DATE(YEAR(G1560),MONTH(G1560),1)))</f>
        <v/>
      </c>
      <c r="J1560" s="36">
        <f>IF(D1560="","",IFERROR(VLOOKUP(D1560,'Settings'!$A$18:$B$48,2,FALSE),"Not in categories"))</f>
        <v/>
      </c>
    </row>
    <row r="1561">
      <c r="A1561" s="31" t="n"/>
      <c r="B1561" s="32" t="n"/>
      <c r="C1561" s="32" t="n"/>
      <c r="D1561" s="33" t="n"/>
      <c r="E1561" s="33" t="n"/>
      <c r="F1561" s="33" t="n"/>
      <c r="G1561" s="34" t="n"/>
      <c r="H1561" s="35">
        <f>IF(A1561="","",DATE(YEAR(A1561),MONTH(A1561),1))</f>
        <v/>
      </c>
      <c r="I1561" s="35">
        <f>IF(A1561="","",IF(G1561="",H1561,DATE(YEAR(G1561),MONTH(G1561),1)))</f>
        <v/>
      </c>
      <c r="J1561" s="36">
        <f>IF(D1561="","",IFERROR(VLOOKUP(D1561,'Settings'!$A$18:$B$48,2,FALSE),"Not in categories"))</f>
        <v/>
      </c>
    </row>
    <row r="1562">
      <c r="A1562" s="31" t="n"/>
      <c r="B1562" s="32" t="n"/>
      <c r="C1562" s="32" t="n"/>
      <c r="D1562" s="33" t="n"/>
      <c r="E1562" s="33" t="n"/>
      <c r="F1562" s="33" t="n"/>
      <c r="G1562" s="34" t="n"/>
      <c r="H1562" s="35">
        <f>IF(A1562="","",DATE(YEAR(A1562),MONTH(A1562),1))</f>
        <v/>
      </c>
      <c r="I1562" s="35">
        <f>IF(A1562="","",IF(G1562="",H1562,DATE(YEAR(G1562),MONTH(G1562),1)))</f>
        <v/>
      </c>
      <c r="J1562" s="36">
        <f>IF(D1562="","",IFERROR(VLOOKUP(D1562,'Settings'!$A$18:$B$48,2,FALSE),"Not in categories"))</f>
        <v/>
      </c>
    </row>
    <row r="1563">
      <c r="A1563" s="31" t="n"/>
      <c r="B1563" s="32" t="n"/>
      <c r="C1563" s="32" t="n"/>
      <c r="D1563" s="33" t="n"/>
      <c r="E1563" s="33" t="n"/>
      <c r="F1563" s="33" t="n"/>
      <c r="G1563" s="34" t="n"/>
      <c r="H1563" s="35">
        <f>IF(A1563="","",DATE(YEAR(A1563),MONTH(A1563),1))</f>
        <v/>
      </c>
      <c r="I1563" s="35">
        <f>IF(A1563="","",IF(G1563="",H1563,DATE(YEAR(G1563),MONTH(G1563),1)))</f>
        <v/>
      </c>
      <c r="J1563" s="36">
        <f>IF(D1563="","",IFERROR(VLOOKUP(D1563,'Settings'!$A$18:$B$48,2,FALSE),"Not in categories"))</f>
        <v/>
      </c>
    </row>
    <row r="1564">
      <c r="A1564" s="31" t="n"/>
      <c r="B1564" s="32" t="n"/>
      <c r="C1564" s="32" t="n"/>
      <c r="D1564" s="33" t="n"/>
      <c r="E1564" s="33" t="n"/>
      <c r="F1564" s="33" t="n"/>
      <c r="G1564" s="34" t="n"/>
      <c r="H1564" s="35">
        <f>IF(A1564="","",DATE(YEAR(A1564),MONTH(A1564),1))</f>
        <v/>
      </c>
      <c r="I1564" s="35">
        <f>IF(A1564="","",IF(G1564="",H1564,DATE(YEAR(G1564),MONTH(G1564),1)))</f>
        <v/>
      </c>
      <c r="J1564" s="36">
        <f>IF(D1564="","",IFERROR(VLOOKUP(D1564,'Settings'!$A$18:$B$48,2,FALSE),"Not in categories"))</f>
        <v/>
      </c>
    </row>
    <row r="1565">
      <c r="A1565" s="31" t="n"/>
      <c r="B1565" s="32" t="n"/>
      <c r="C1565" s="32" t="n"/>
      <c r="D1565" s="33" t="n"/>
      <c r="E1565" s="33" t="n"/>
      <c r="F1565" s="33" t="n"/>
      <c r="G1565" s="34" t="n"/>
      <c r="H1565" s="35">
        <f>IF(A1565="","",DATE(YEAR(A1565),MONTH(A1565),1))</f>
        <v/>
      </c>
      <c r="I1565" s="35">
        <f>IF(A1565="","",IF(G1565="",H1565,DATE(YEAR(G1565),MONTH(G1565),1)))</f>
        <v/>
      </c>
      <c r="J1565" s="36">
        <f>IF(D1565="","",IFERROR(VLOOKUP(D1565,'Settings'!$A$18:$B$48,2,FALSE),"Not in categories"))</f>
        <v/>
      </c>
    </row>
    <row r="1566">
      <c r="A1566" s="31" t="n"/>
      <c r="B1566" s="32" t="n"/>
      <c r="C1566" s="32" t="n"/>
      <c r="D1566" s="33" t="n"/>
      <c r="E1566" s="33" t="n"/>
      <c r="F1566" s="33" t="n"/>
      <c r="G1566" s="34" t="n"/>
      <c r="H1566" s="35">
        <f>IF(A1566="","",DATE(YEAR(A1566),MONTH(A1566),1))</f>
        <v/>
      </c>
      <c r="I1566" s="35">
        <f>IF(A1566="","",IF(G1566="",H1566,DATE(YEAR(G1566),MONTH(G1566),1)))</f>
        <v/>
      </c>
      <c r="J1566" s="36">
        <f>IF(D1566="","",IFERROR(VLOOKUP(D1566,'Settings'!$A$18:$B$48,2,FALSE),"Not in categories"))</f>
        <v/>
      </c>
    </row>
    <row r="1567">
      <c r="A1567" s="31" t="n"/>
      <c r="B1567" s="32" t="n"/>
      <c r="C1567" s="32" t="n"/>
      <c r="D1567" s="33" t="n"/>
      <c r="E1567" s="33" t="n"/>
      <c r="F1567" s="33" t="n"/>
      <c r="G1567" s="34" t="n"/>
      <c r="H1567" s="35">
        <f>IF(A1567="","",DATE(YEAR(A1567),MONTH(A1567),1))</f>
        <v/>
      </c>
      <c r="I1567" s="35">
        <f>IF(A1567="","",IF(G1567="",H1567,DATE(YEAR(G1567),MONTH(G1567),1)))</f>
        <v/>
      </c>
      <c r="J1567" s="36">
        <f>IF(D1567="","",IFERROR(VLOOKUP(D1567,'Settings'!$A$18:$B$48,2,FALSE),"Not in categories"))</f>
        <v/>
      </c>
    </row>
    <row r="1568">
      <c r="A1568" s="31" t="n"/>
      <c r="B1568" s="32" t="n"/>
      <c r="C1568" s="32" t="n"/>
      <c r="D1568" s="33" t="n"/>
      <c r="E1568" s="33" t="n"/>
      <c r="F1568" s="33" t="n"/>
      <c r="G1568" s="34" t="n"/>
      <c r="H1568" s="35">
        <f>IF(A1568="","",DATE(YEAR(A1568),MONTH(A1568),1))</f>
        <v/>
      </c>
      <c r="I1568" s="35">
        <f>IF(A1568="","",IF(G1568="",H1568,DATE(YEAR(G1568),MONTH(G1568),1)))</f>
        <v/>
      </c>
      <c r="J1568" s="36">
        <f>IF(D1568="","",IFERROR(VLOOKUP(D1568,'Settings'!$A$18:$B$48,2,FALSE),"Not in categories"))</f>
        <v/>
      </c>
    </row>
    <row r="1569">
      <c r="A1569" s="31" t="n"/>
      <c r="B1569" s="32" t="n"/>
      <c r="C1569" s="32" t="n"/>
      <c r="D1569" s="33" t="n"/>
      <c r="E1569" s="33" t="n"/>
      <c r="F1569" s="33" t="n"/>
      <c r="G1569" s="34" t="n"/>
      <c r="H1569" s="35">
        <f>IF(A1569="","",DATE(YEAR(A1569),MONTH(A1569),1))</f>
        <v/>
      </c>
      <c r="I1569" s="35">
        <f>IF(A1569="","",IF(G1569="",H1569,DATE(YEAR(G1569),MONTH(G1569),1)))</f>
        <v/>
      </c>
      <c r="J1569" s="36">
        <f>IF(D1569="","",IFERROR(VLOOKUP(D1569,'Settings'!$A$18:$B$48,2,FALSE),"Not in categories"))</f>
        <v/>
      </c>
    </row>
    <row r="1570">
      <c r="A1570" s="31" t="n"/>
      <c r="B1570" s="32" t="n"/>
      <c r="C1570" s="32" t="n"/>
      <c r="D1570" s="33" t="n"/>
      <c r="E1570" s="33" t="n"/>
      <c r="F1570" s="33" t="n"/>
      <c r="G1570" s="34" t="n"/>
      <c r="H1570" s="35">
        <f>IF(A1570="","",DATE(YEAR(A1570),MONTH(A1570),1))</f>
        <v/>
      </c>
      <c r="I1570" s="35">
        <f>IF(A1570="","",IF(G1570="",H1570,DATE(YEAR(G1570),MONTH(G1570),1)))</f>
        <v/>
      </c>
      <c r="J1570" s="36">
        <f>IF(D1570="","",IFERROR(VLOOKUP(D1570,'Settings'!$A$18:$B$48,2,FALSE),"Not in categories"))</f>
        <v/>
      </c>
    </row>
    <row r="1571">
      <c r="A1571" s="31" t="n"/>
      <c r="B1571" s="32" t="n"/>
      <c r="C1571" s="32" t="n"/>
      <c r="D1571" s="33" t="n"/>
      <c r="E1571" s="33" t="n"/>
      <c r="F1571" s="33" t="n"/>
      <c r="G1571" s="34" t="n"/>
      <c r="H1571" s="35">
        <f>IF(A1571="","",DATE(YEAR(A1571),MONTH(A1571),1))</f>
        <v/>
      </c>
      <c r="I1571" s="35">
        <f>IF(A1571="","",IF(G1571="",H1571,DATE(YEAR(G1571),MONTH(G1571),1)))</f>
        <v/>
      </c>
      <c r="J1571" s="36">
        <f>IF(D1571="","",IFERROR(VLOOKUP(D1571,'Settings'!$A$18:$B$48,2,FALSE),"Not in categories"))</f>
        <v/>
      </c>
    </row>
    <row r="1572">
      <c r="A1572" s="31" t="n"/>
      <c r="B1572" s="32" t="n"/>
      <c r="C1572" s="32" t="n"/>
      <c r="D1572" s="33" t="n"/>
      <c r="E1572" s="33" t="n"/>
      <c r="F1572" s="33" t="n"/>
      <c r="G1572" s="34" t="n"/>
      <c r="H1572" s="35">
        <f>IF(A1572="","",DATE(YEAR(A1572),MONTH(A1572),1))</f>
        <v/>
      </c>
      <c r="I1572" s="35">
        <f>IF(A1572="","",IF(G1572="",H1572,DATE(YEAR(G1572),MONTH(G1572),1)))</f>
        <v/>
      </c>
      <c r="J1572" s="36">
        <f>IF(D1572="","",IFERROR(VLOOKUP(D1572,'Settings'!$A$18:$B$48,2,FALSE),"Not in categories"))</f>
        <v/>
      </c>
    </row>
    <row r="1573">
      <c r="A1573" s="31" t="n"/>
      <c r="B1573" s="32" t="n"/>
      <c r="C1573" s="32" t="n"/>
      <c r="D1573" s="33" t="n"/>
      <c r="E1573" s="33" t="n"/>
      <c r="F1573" s="33" t="n"/>
      <c r="G1573" s="34" t="n"/>
      <c r="H1573" s="35">
        <f>IF(A1573="","",DATE(YEAR(A1573),MONTH(A1573),1))</f>
        <v/>
      </c>
      <c r="I1573" s="35">
        <f>IF(A1573="","",IF(G1573="",H1573,DATE(YEAR(G1573),MONTH(G1573),1)))</f>
        <v/>
      </c>
      <c r="J1573" s="36">
        <f>IF(D1573="","",IFERROR(VLOOKUP(D1573,'Settings'!$A$18:$B$48,2,FALSE),"Not in categories"))</f>
        <v/>
      </c>
    </row>
    <row r="1574">
      <c r="A1574" s="31" t="n"/>
      <c r="B1574" s="32" t="n"/>
      <c r="C1574" s="32" t="n"/>
      <c r="D1574" s="33" t="n"/>
      <c r="E1574" s="33" t="n"/>
      <c r="F1574" s="33" t="n"/>
      <c r="G1574" s="34" t="n"/>
      <c r="H1574" s="35">
        <f>IF(A1574="","",DATE(YEAR(A1574),MONTH(A1574),1))</f>
        <v/>
      </c>
      <c r="I1574" s="35">
        <f>IF(A1574="","",IF(G1574="",H1574,DATE(YEAR(G1574),MONTH(G1574),1)))</f>
        <v/>
      </c>
      <c r="J1574" s="36">
        <f>IF(D1574="","",IFERROR(VLOOKUP(D1574,'Settings'!$A$18:$B$48,2,FALSE),"Not in categories"))</f>
        <v/>
      </c>
    </row>
    <row r="1575">
      <c r="A1575" s="31" t="n"/>
      <c r="B1575" s="32" t="n"/>
      <c r="C1575" s="32" t="n"/>
      <c r="D1575" s="33" t="n"/>
      <c r="E1575" s="33" t="n"/>
      <c r="F1575" s="33" t="n"/>
      <c r="G1575" s="34" t="n"/>
      <c r="H1575" s="35">
        <f>IF(A1575="","",DATE(YEAR(A1575),MONTH(A1575),1))</f>
        <v/>
      </c>
      <c r="I1575" s="35">
        <f>IF(A1575="","",IF(G1575="",H1575,DATE(YEAR(G1575),MONTH(G1575),1)))</f>
        <v/>
      </c>
      <c r="J1575" s="36">
        <f>IF(D1575="","",IFERROR(VLOOKUP(D1575,'Settings'!$A$18:$B$48,2,FALSE),"Not in categories"))</f>
        <v/>
      </c>
    </row>
    <row r="1576">
      <c r="A1576" s="31" t="n"/>
      <c r="B1576" s="32" t="n"/>
      <c r="C1576" s="32" t="n"/>
      <c r="D1576" s="33" t="n"/>
      <c r="E1576" s="33" t="n"/>
      <c r="F1576" s="33" t="n"/>
      <c r="G1576" s="34" t="n"/>
      <c r="H1576" s="35">
        <f>IF(A1576="","",DATE(YEAR(A1576),MONTH(A1576),1))</f>
        <v/>
      </c>
      <c r="I1576" s="35">
        <f>IF(A1576="","",IF(G1576="",H1576,DATE(YEAR(G1576),MONTH(G1576),1)))</f>
        <v/>
      </c>
      <c r="J1576" s="36">
        <f>IF(D1576="","",IFERROR(VLOOKUP(D1576,'Settings'!$A$18:$B$48,2,FALSE),"Not in categories"))</f>
        <v/>
      </c>
    </row>
    <row r="1577">
      <c r="A1577" s="31" t="n"/>
      <c r="B1577" s="32" t="n"/>
      <c r="C1577" s="32" t="n"/>
      <c r="D1577" s="33" t="n"/>
      <c r="E1577" s="33" t="n"/>
      <c r="F1577" s="33" t="n"/>
      <c r="G1577" s="34" t="n"/>
      <c r="H1577" s="35">
        <f>IF(A1577="","",DATE(YEAR(A1577),MONTH(A1577),1))</f>
        <v/>
      </c>
      <c r="I1577" s="35">
        <f>IF(A1577="","",IF(G1577="",H1577,DATE(YEAR(G1577),MONTH(G1577),1)))</f>
        <v/>
      </c>
      <c r="J1577" s="36">
        <f>IF(D1577="","",IFERROR(VLOOKUP(D1577,'Settings'!$A$18:$B$48,2,FALSE),"Not in categories"))</f>
        <v/>
      </c>
    </row>
    <row r="1578">
      <c r="A1578" s="31" t="n"/>
      <c r="B1578" s="32" t="n"/>
      <c r="C1578" s="32" t="n"/>
      <c r="D1578" s="33" t="n"/>
      <c r="E1578" s="33" t="n"/>
      <c r="F1578" s="33" t="n"/>
      <c r="G1578" s="34" t="n"/>
      <c r="H1578" s="35">
        <f>IF(A1578="","",DATE(YEAR(A1578),MONTH(A1578),1))</f>
        <v/>
      </c>
      <c r="I1578" s="35">
        <f>IF(A1578="","",IF(G1578="",H1578,DATE(YEAR(G1578),MONTH(G1578),1)))</f>
        <v/>
      </c>
      <c r="J1578" s="36">
        <f>IF(D1578="","",IFERROR(VLOOKUP(D1578,'Settings'!$A$18:$B$48,2,FALSE),"Not in categories"))</f>
        <v/>
      </c>
    </row>
    <row r="1579">
      <c r="A1579" s="31" t="n"/>
      <c r="B1579" s="32" t="n"/>
      <c r="C1579" s="32" t="n"/>
      <c r="D1579" s="33" t="n"/>
      <c r="E1579" s="33" t="n"/>
      <c r="F1579" s="33" t="n"/>
      <c r="G1579" s="34" t="n"/>
      <c r="H1579" s="35">
        <f>IF(A1579="","",DATE(YEAR(A1579),MONTH(A1579),1))</f>
        <v/>
      </c>
      <c r="I1579" s="35">
        <f>IF(A1579="","",IF(G1579="",H1579,DATE(YEAR(G1579),MONTH(G1579),1)))</f>
        <v/>
      </c>
      <c r="J1579" s="36">
        <f>IF(D1579="","",IFERROR(VLOOKUP(D1579,'Settings'!$A$18:$B$48,2,FALSE),"Not in categories"))</f>
        <v/>
      </c>
    </row>
    <row r="1580">
      <c r="A1580" s="31" t="n"/>
      <c r="B1580" s="32" t="n"/>
      <c r="C1580" s="32" t="n"/>
      <c r="D1580" s="33" t="n"/>
      <c r="E1580" s="33" t="n"/>
      <c r="F1580" s="33" t="n"/>
      <c r="G1580" s="34" t="n"/>
      <c r="H1580" s="35">
        <f>IF(A1580="","",DATE(YEAR(A1580),MONTH(A1580),1))</f>
        <v/>
      </c>
      <c r="I1580" s="35">
        <f>IF(A1580="","",IF(G1580="",H1580,DATE(YEAR(G1580),MONTH(G1580),1)))</f>
        <v/>
      </c>
      <c r="J1580" s="36">
        <f>IF(D1580="","",IFERROR(VLOOKUP(D1580,'Settings'!$A$18:$B$48,2,FALSE),"Not in categories"))</f>
        <v/>
      </c>
    </row>
    <row r="1581">
      <c r="A1581" s="31" t="n"/>
      <c r="B1581" s="32" t="n"/>
      <c r="C1581" s="32" t="n"/>
      <c r="D1581" s="33" t="n"/>
      <c r="E1581" s="33" t="n"/>
      <c r="F1581" s="33" t="n"/>
      <c r="G1581" s="34" t="n"/>
      <c r="H1581" s="35">
        <f>IF(A1581="","",DATE(YEAR(A1581),MONTH(A1581),1))</f>
        <v/>
      </c>
      <c r="I1581" s="35">
        <f>IF(A1581="","",IF(G1581="",H1581,DATE(YEAR(G1581),MONTH(G1581),1)))</f>
        <v/>
      </c>
      <c r="J1581" s="36">
        <f>IF(D1581="","",IFERROR(VLOOKUP(D1581,'Settings'!$A$18:$B$48,2,FALSE),"Not in categories"))</f>
        <v/>
      </c>
    </row>
    <row r="1582">
      <c r="A1582" s="31" t="n"/>
      <c r="B1582" s="32" t="n"/>
      <c r="C1582" s="32" t="n"/>
      <c r="D1582" s="33" t="n"/>
      <c r="E1582" s="33" t="n"/>
      <c r="F1582" s="33" t="n"/>
      <c r="G1582" s="34" t="n"/>
      <c r="H1582" s="35">
        <f>IF(A1582="","",DATE(YEAR(A1582),MONTH(A1582),1))</f>
        <v/>
      </c>
      <c r="I1582" s="35">
        <f>IF(A1582="","",IF(G1582="",H1582,DATE(YEAR(G1582),MONTH(G1582),1)))</f>
        <v/>
      </c>
      <c r="J1582" s="36">
        <f>IF(D1582="","",IFERROR(VLOOKUP(D1582,'Settings'!$A$18:$B$48,2,FALSE),"Not in categories"))</f>
        <v/>
      </c>
    </row>
    <row r="1583">
      <c r="A1583" s="31" t="n"/>
      <c r="B1583" s="32" t="n"/>
      <c r="C1583" s="32" t="n"/>
      <c r="D1583" s="33" t="n"/>
      <c r="E1583" s="33" t="n"/>
      <c r="F1583" s="33" t="n"/>
      <c r="G1583" s="34" t="n"/>
      <c r="H1583" s="35">
        <f>IF(A1583="","",DATE(YEAR(A1583),MONTH(A1583),1))</f>
        <v/>
      </c>
      <c r="I1583" s="35">
        <f>IF(A1583="","",IF(G1583="",H1583,DATE(YEAR(G1583),MONTH(G1583),1)))</f>
        <v/>
      </c>
      <c r="J1583" s="36">
        <f>IF(D1583="","",IFERROR(VLOOKUP(D1583,'Settings'!$A$18:$B$48,2,FALSE),"Not in categories"))</f>
        <v/>
      </c>
    </row>
    <row r="1584">
      <c r="A1584" s="31" t="n"/>
      <c r="B1584" s="32" t="n"/>
      <c r="C1584" s="32" t="n"/>
      <c r="D1584" s="33" t="n"/>
      <c r="E1584" s="33" t="n"/>
      <c r="F1584" s="33" t="n"/>
      <c r="G1584" s="34" t="n"/>
      <c r="H1584" s="35">
        <f>IF(A1584="","",DATE(YEAR(A1584),MONTH(A1584),1))</f>
        <v/>
      </c>
      <c r="I1584" s="35">
        <f>IF(A1584="","",IF(G1584="",H1584,DATE(YEAR(G1584),MONTH(G1584),1)))</f>
        <v/>
      </c>
      <c r="J1584" s="36">
        <f>IF(D1584="","",IFERROR(VLOOKUP(D1584,'Settings'!$A$18:$B$48,2,FALSE),"Not in categories"))</f>
        <v/>
      </c>
    </row>
    <row r="1585">
      <c r="A1585" s="31" t="n"/>
      <c r="B1585" s="32" t="n"/>
      <c r="C1585" s="32" t="n"/>
      <c r="D1585" s="33" t="n"/>
      <c r="E1585" s="33" t="n"/>
      <c r="F1585" s="33" t="n"/>
      <c r="G1585" s="34" t="n"/>
      <c r="H1585" s="35">
        <f>IF(A1585="","",DATE(YEAR(A1585),MONTH(A1585),1))</f>
        <v/>
      </c>
      <c r="I1585" s="35">
        <f>IF(A1585="","",IF(G1585="",H1585,DATE(YEAR(G1585),MONTH(G1585),1)))</f>
        <v/>
      </c>
      <c r="J1585" s="36">
        <f>IF(D1585="","",IFERROR(VLOOKUP(D1585,'Settings'!$A$18:$B$48,2,FALSE),"Not in categories"))</f>
        <v/>
      </c>
    </row>
    <row r="1586">
      <c r="A1586" s="31" t="n"/>
      <c r="B1586" s="32" t="n"/>
      <c r="C1586" s="32" t="n"/>
      <c r="D1586" s="33" t="n"/>
      <c r="E1586" s="33" t="n"/>
      <c r="F1586" s="33" t="n"/>
      <c r="G1586" s="34" t="n"/>
      <c r="H1586" s="35">
        <f>IF(A1586="","",DATE(YEAR(A1586),MONTH(A1586),1))</f>
        <v/>
      </c>
      <c r="I1586" s="35">
        <f>IF(A1586="","",IF(G1586="",H1586,DATE(YEAR(G1586),MONTH(G1586),1)))</f>
        <v/>
      </c>
      <c r="J1586" s="36">
        <f>IF(D1586="","",IFERROR(VLOOKUP(D1586,'Settings'!$A$18:$B$48,2,FALSE),"Not in categories"))</f>
        <v/>
      </c>
    </row>
    <row r="1587">
      <c r="A1587" s="31" t="n"/>
      <c r="B1587" s="32" t="n"/>
      <c r="C1587" s="32" t="n"/>
      <c r="D1587" s="33" t="n"/>
      <c r="E1587" s="33" t="n"/>
      <c r="F1587" s="33" t="n"/>
      <c r="G1587" s="34" t="n"/>
      <c r="H1587" s="35">
        <f>IF(A1587="","",DATE(YEAR(A1587),MONTH(A1587),1))</f>
        <v/>
      </c>
      <c r="I1587" s="35">
        <f>IF(A1587="","",IF(G1587="",H1587,DATE(YEAR(G1587),MONTH(G1587),1)))</f>
        <v/>
      </c>
      <c r="J1587" s="36">
        <f>IF(D1587="","",IFERROR(VLOOKUP(D1587,'Settings'!$A$18:$B$48,2,FALSE),"Not in categories"))</f>
        <v/>
      </c>
    </row>
    <row r="1588">
      <c r="A1588" s="31" t="n"/>
      <c r="B1588" s="32" t="n"/>
      <c r="C1588" s="32" t="n"/>
      <c r="D1588" s="33" t="n"/>
      <c r="E1588" s="33" t="n"/>
      <c r="F1588" s="33" t="n"/>
      <c r="G1588" s="34" t="n"/>
      <c r="H1588" s="35">
        <f>IF(A1588="","",DATE(YEAR(A1588),MONTH(A1588),1))</f>
        <v/>
      </c>
      <c r="I1588" s="35">
        <f>IF(A1588="","",IF(G1588="",H1588,DATE(YEAR(G1588),MONTH(G1588),1)))</f>
        <v/>
      </c>
      <c r="J1588" s="36">
        <f>IF(D1588="","",IFERROR(VLOOKUP(D1588,'Settings'!$A$18:$B$48,2,FALSE),"Not in categories"))</f>
        <v/>
      </c>
    </row>
    <row r="1589">
      <c r="A1589" s="31" t="n"/>
      <c r="B1589" s="32" t="n"/>
      <c r="C1589" s="32" t="n"/>
      <c r="D1589" s="33" t="n"/>
      <c r="E1589" s="33" t="n"/>
      <c r="F1589" s="33" t="n"/>
      <c r="G1589" s="34" t="n"/>
      <c r="H1589" s="35">
        <f>IF(A1589="","",DATE(YEAR(A1589),MONTH(A1589),1))</f>
        <v/>
      </c>
      <c r="I1589" s="35">
        <f>IF(A1589="","",IF(G1589="",H1589,DATE(YEAR(G1589),MONTH(G1589),1)))</f>
        <v/>
      </c>
      <c r="J1589" s="36">
        <f>IF(D1589="","",IFERROR(VLOOKUP(D1589,'Settings'!$A$18:$B$48,2,FALSE),"Not in categories"))</f>
        <v/>
      </c>
    </row>
    <row r="1590">
      <c r="A1590" s="31" t="n"/>
      <c r="B1590" s="32" t="n"/>
      <c r="C1590" s="32" t="n"/>
      <c r="D1590" s="33" t="n"/>
      <c r="E1590" s="33" t="n"/>
      <c r="F1590" s="33" t="n"/>
      <c r="G1590" s="34" t="n"/>
      <c r="H1590" s="35">
        <f>IF(A1590="","",DATE(YEAR(A1590),MONTH(A1590),1))</f>
        <v/>
      </c>
      <c r="I1590" s="35">
        <f>IF(A1590="","",IF(G1590="",H1590,DATE(YEAR(G1590),MONTH(G1590),1)))</f>
        <v/>
      </c>
      <c r="J1590" s="36">
        <f>IF(D1590="","",IFERROR(VLOOKUP(D1590,'Settings'!$A$18:$B$48,2,FALSE),"Not in categories"))</f>
        <v/>
      </c>
    </row>
    <row r="1591">
      <c r="A1591" s="31" t="n"/>
      <c r="B1591" s="32" t="n"/>
      <c r="C1591" s="32" t="n"/>
      <c r="D1591" s="33" t="n"/>
      <c r="E1591" s="33" t="n"/>
      <c r="F1591" s="33" t="n"/>
      <c r="G1591" s="34" t="n"/>
      <c r="H1591" s="35">
        <f>IF(A1591="","",DATE(YEAR(A1591),MONTH(A1591),1))</f>
        <v/>
      </c>
      <c r="I1591" s="35">
        <f>IF(A1591="","",IF(G1591="",H1591,DATE(YEAR(G1591),MONTH(G1591),1)))</f>
        <v/>
      </c>
      <c r="J1591" s="36">
        <f>IF(D1591="","",IFERROR(VLOOKUP(D1591,'Settings'!$A$18:$B$48,2,FALSE),"Not in categories"))</f>
        <v/>
      </c>
    </row>
    <row r="1592">
      <c r="A1592" s="31" t="n"/>
      <c r="B1592" s="32" t="n"/>
      <c r="C1592" s="32" t="n"/>
      <c r="D1592" s="33" t="n"/>
      <c r="E1592" s="33" t="n"/>
      <c r="F1592" s="33" t="n"/>
      <c r="G1592" s="34" t="n"/>
      <c r="H1592" s="35">
        <f>IF(A1592="","",DATE(YEAR(A1592),MONTH(A1592),1))</f>
        <v/>
      </c>
      <c r="I1592" s="35">
        <f>IF(A1592="","",IF(G1592="",H1592,DATE(YEAR(G1592),MONTH(G1592),1)))</f>
        <v/>
      </c>
      <c r="J1592" s="36">
        <f>IF(D1592="","",IFERROR(VLOOKUP(D1592,'Settings'!$A$18:$B$48,2,FALSE),"Not in categories"))</f>
        <v/>
      </c>
    </row>
    <row r="1593">
      <c r="A1593" s="31" t="n"/>
      <c r="B1593" s="32" t="n"/>
      <c r="C1593" s="32" t="n"/>
      <c r="D1593" s="33" t="n"/>
      <c r="E1593" s="33" t="n"/>
      <c r="F1593" s="33" t="n"/>
      <c r="G1593" s="34" t="n"/>
      <c r="H1593" s="35">
        <f>IF(A1593="","",DATE(YEAR(A1593),MONTH(A1593),1))</f>
        <v/>
      </c>
      <c r="I1593" s="35">
        <f>IF(A1593="","",IF(G1593="",H1593,DATE(YEAR(G1593),MONTH(G1593),1)))</f>
        <v/>
      </c>
      <c r="J1593" s="36">
        <f>IF(D1593="","",IFERROR(VLOOKUP(D1593,'Settings'!$A$18:$B$48,2,FALSE),"Not in categories"))</f>
        <v/>
      </c>
    </row>
    <row r="1594">
      <c r="A1594" s="31" t="n"/>
      <c r="B1594" s="32" t="n"/>
      <c r="C1594" s="32" t="n"/>
      <c r="D1594" s="33" t="n"/>
      <c r="E1594" s="33" t="n"/>
      <c r="F1594" s="33" t="n"/>
      <c r="G1594" s="34" t="n"/>
      <c r="H1594" s="35">
        <f>IF(A1594="","",DATE(YEAR(A1594),MONTH(A1594),1))</f>
        <v/>
      </c>
      <c r="I1594" s="35">
        <f>IF(A1594="","",IF(G1594="",H1594,DATE(YEAR(G1594),MONTH(G1594),1)))</f>
        <v/>
      </c>
      <c r="J1594" s="36">
        <f>IF(D1594="","",IFERROR(VLOOKUP(D1594,'Settings'!$A$18:$B$48,2,FALSE),"Not in categories"))</f>
        <v/>
      </c>
    </row>
    <row r="1595">
      <c r="A1595" s="31" t="n"/>
      <c r="B1595" s="32" t="n"/>
      <c r="C1595" s="32" t="n"/>
      <c r="D1595" s="33" t="n"/>
      <c r="E1595" s="33" t="n"/>
      <c r="F1595" s="33" t="n"/>
      <c r="G1595" s="34" t="n"/>
      <c r="H1595" s="35">
        <f>IF(A1595="","",DATE(YEAR(A1595),MONTH(A1595),1))</f>
        <v/>
      </c>
      <c r="I1595" s="35">
        <f>IF(A1595="","",IF(G1595="",H1595,DATE(YEAR(G1595),MONTH(G1595),1)))</f>
        <v/>
      </c>
      <c r="J1595" s="36">
        <f>IF(D1595="","",IFERROR(VLOOKUP(D1595,'Settings'!$A$18:$B$48,2,FALSE),"Not in categories"))</f>
        <v/>
      </c>
    </row>
    <row r="1596">
      <c r="A1596" s="31" t="n"/>
      <c r="B1596" s="32" t="n"/>
      <c r="C1596" s="32" t="n"/>
      <c r="D1596" s="33" t="n"/>
      <c r="E1596" s="33" t="n"/>
      <c r="F1596" s="33" t="n"/>
      <c r="G1596" s="34" t="n"/>
      <c r="H1596" s="35">
        <f>IF(A1596="","",DATE(YEAR(A1596),MONTH(A1596),1))</f>
        <v/>
      </c>
      <c r="I1596" s="35">
        <f>IF(A1596="","",IF(G1596="",H1596,DATE(YEAR(G1596),MONTH(G1596),1)))</f>
        <v/>
      </c>
      <c r="J1596" s="36">
        <f>IF(D1596="","",IFERROR(VLOOKUP(D1596,'Settings'!$A$18:$B$48,2,FALSE),"Not in categories"))</f>
        <v/>
      </c>
    </row>
    <row r="1597">
      <c r="A1597" s="31" t="n"/>
      <c r="B1597" s="32" t="n"/>
      <c r="C1597" s="32" t="n"/>
      <c r="D1597" s="33" t="n"/>
      <c r="E1597" s="33" t="n"/>
      <c r="F1597" s="33" t="n"/>
      <c r="G1597" s="34" t="n"/>
      <c r="H1597" s="35">
        <f>IF(A1597="","",DATE(YEAR(A1597),MONTH(A1597),1))</f>
        <v/>
      </c>
      <c r="I1597" s="35">
        <f>IF(A1597="","",IF(G1597="",H1597,DATE(YEAR(G1597),MONTH(G1597),1)))</f>
        <v/>
      </c>
      <c r="J1597" s="36">
        <f>IF(D1597="","",IFERROR(VLOOKUP(D1597,'Settings'!$A$18:$B$48,2,FALSE),"Not in categories"))</f>
        <v/>
      </c>
    </row>
    <row r="1598">
      <c r="A1598" s="31" t="n"/>
      <c r="B1598" s="32" t="n"/>
      <c r="C1598" s="32" t="n"/>
      <c r="D1598" s="33" t="n"/>
      <c r="E1598" s="33" t="n"/>
      <c r="F1598" s="33" t="n"/>
      <c r="G1598" s="34" t="n"/>
      <c r="H1598" s="35">
        <f>IF(A1598="","",DATE(YEAR(A1598),MONTH(A1598),1))</f>
        <v/>
      </c>
      <c r="I1598" s="35">
        <f>IF(A1598="","",IF(G1598="",H1598,DATE(YEAR(G1598),MONTH(G1598),1)))</f>
        <v/>
      </c>
      <c r="J1598" s="36">
        <f>IF(D1598="","",IFERROR(VLOOKUP(D1598,'Settings'!$A$18:$B$48,2,FALSE),"Not in categories"))</f>
        <v/>
      </c>
    </row>
    <row r="1599">
      <c r="A1599" s="31" t="n"/>
      <c r="B1599" s="32" t="n"/>
      <c r="C1599" s="32" t="n"/>
      <c r="D1599" s="33" t="n"/>
      <c r="E1599" s="33" t="n"/>
      <c r="F1599" s="33" t="n"/>
      <c r="G1599" s="34" t="n"/>
      <c r="H1599" s="35">
        <f>IF(A1599="","",DATE(YEAR(A1599),MONTH(A1599),1))</f>
        <v/>
      </c>
      <c r="I1599" s="35">
        <f>IF(A1599="","",IF(G1599="",H1599,DATE(YEAR(G1599),MONTH(G1599),1)))</f>
        <v/>
      </c>
      <c r="J1599" s="36">
        <f>IF(D1599="","",IFERROR(VLOOKUP(D1599,'Settings'!$A$18:$B$48,2,FALSE),"Not in categories"))</f>
        <v/>
      </c>
    </row>
    <row r="1600">
      <c r="A1600" s="31" t="n"/>
      <c r="B1600" s="32" t="n"/>
      <c r="C1600" s="32" t="n"/>
      <c r="D1600" s="33" t="n"/>
      <c r="E1600" s="33" t="n"/>
      <c r="F1600" s="33" t="n"/>
      <c r="G1600" s="34" t="n"/>
      <c r="H1600" s="35">
        <f>IF(A1600="","",DATE(YEAR(A1600),MONTH(A1600),1))</f>
        <v/>
      </c>
      <c r="I1600" s="35">
        <f>IF(A1600="","",IF(G1600="",H1600,DATE(YEAR(G1600),MONTH(G1600),1)))</f>
        <v/>
      </c>
      <c r="J1600" s="36">
        <f>IF(D1600="","",IFERROR(VLOOKUP(D1600,'Settings'!$A$18:$B$48,2,FALSE),"Not in categories"))</f>
        <v/>
      </c>
    </row>
    <row r="1601">
      <c r="A1601" s="31" t="n"/>
      <c r="B1601" s="32" t="n"/>
      <c r="C1601" s="32" t="n"/>
      <c r="D1601" s="33" t="n"/>
      <c r="E1601" s="33" t="n"/>
      <c r="F1601" s="33" t="n"/>
      <c r="G1601" s="34" t="n"/>
      <c r="H1601" s="35">
        <f>IF(A1601="","",DATE(YEAR(A1601),MONTH(A1601),1))</f>
        <v/>
      </c>
      <c r="I1601" s="35">
        <f>IF(A1601="","",IF(G1601="",H1601,DATE(YEAR(G1601),MONTH(G1601),1)))</f>
        <v/>
      </c>
      <c r="J1601" s="36">
        <f>IF(D1601="","",IFERROR(VLOOKUP(D1601,'Settings'!$A$18:$B$48,2,FALSE),"Not in categories"))</f>
        <v/>
      </c>
    </row>
    <row r="1602">
      <c r="A1602" s="31" t="n"/>
      <c r="B1602" s="32" t="n"/>
      <c r="C1602" s="32" t="n"/>
      <c r="D1602" s="33" t="n"/>
      <c r="E1602" s="33" t="n"/>
      <c r="F1602" s="33" t="n"/>
      <c r="G1602" s="34" t="n"/>
      <c r="H1602" s="35">
        <f>IF(A1602="","",DATE(YEAR(A1602),MONTH(A1602),1))</f>
        <v/>
      </c>
      <c r="I1602" s="35">
        <f>IF(A1602="","",IF(G1602="",H1602,DATE(YEAR(G1602),MONTH(G1602),1)))</f>
        <v/>
      </c>
      <c r="J1602" s="36">
        <f>IF(D1602="","",IFERROR(VLOOKUP(D1602,'Settings'!$A$18:$B$48,2,FALSE),"Not in categories"))</f>
        <v/>
      </c>
    </row>
    <row r="1603">
      <c r="A1603" s="31" t="n"/>
      <c r="B1603" s="32" t="n"/>
      <c r="C1603" s="32" t="n"/>
      <c r="D1603" s="33" t="n"/>
      <c r="E1603" s="33" t="n"/>
      <c r="F1603" s="33" t="n"/>
      <c r="G1603" s="34" t="n"/>
      <c r="H1603" s="35">
        <f>IF(A1603="","",DATE(YEAR(A1603),MONTH(A1603),1))</f>
        <v/>
      </c>
      <c r="I1603" s="35">
        <f>IF(A1603="","",IF(G1603="",H1603,DATE(YEAR(G1603),MONTH(G1603),1)))</f>
        <v/>
      </c>
      <c r="J1603" s="36">
        <f>IF(D1603="","",IFERROR(VLOOKUP(D1603,'Settings'!$A$18:$B$48,2,FALSE),"Not in categories"))</f>
        <v/>
      </c>
    </row>
    <row r="1604">
      <c r="A1604" s="31" t="n"/>
      <c r="B1604" s="32" t="n"/>
      <c r="C1604" s="32" t="n"/>
      <c r="D1604" s="33" t="n"/>
      <c r="E1604" s="33" t="n"/>
      <c r="F1604" s="33" t="n"/>
      <c r="G1604" s="34" t="n"/>
      <c r="H1604" s="35">
        <f>IF(A1604="","",DATE(YEAR(A1604),MONTH(A1604),1))</f>
        <v/>
      </c>
      <c r="I1604" s="35">
        <f>IF(A1604="","",IF(G1604="",H1604,DATE(YEAR(G1604),MONTH(G1604),1)))</f>
        <v/>
      </c>
      <c r="J1604" s="36">
        <f>IF(D1604="","",IFERROR(VLOOKUP(D1604,'Settings'!$A$18:$B$48,2,FALSE),"Not in categories"))</f>
        <v/>
      </c>
    </row>
    <row r="1605">
      <c r="A1605" s="31" t="n"/>
      <c r="B1605" s="32" t="n"/>
      <c r="C1605" s="32" t="n"/>
      <c r="D1605" s="33" t="n"/>
      <c r="E1605" s="33" t="n"/>
      <c r="F1605" s="33" t="n"/>
      <c r="G1605" s="34" t="n"/>
      <c r="H1605" s="35">
        <f>IF(A1605="","",DATE(YEAR(A1605),MONTH(A1605),1))</f>
        <v/>
      </c>
      <c r="I1605" s="35">
        <f>IF(A1605="","",IF(G1605="",H1605,DATE(YEAR(G1605),MONTH(G1605),1)))</f>
        <v/>
      </c>
      <c r="J1605" s="36">
        <f>IF(D1605="","",IFERROR(VLOOKUP(D1605,'Settings'!$A$18:$B$48,2,FALSE),"Not in categories"))</f>
        <v/>
      </c>
    </row>
    <row r="1606">
      <c r="A1606" s="31" t="n"/>
      <c r="B1606" s="32" t="n"/>
      <c r="C1606" s="32" t="n"/>
      <c r="D1606" s="33" t="n"/>
      <c r="E1606" s="33" t="n"/>
      <c r="F1606" s="33" t="n"/>
      <c r="G1606" s="34" t="n"/>
      <c r="H1606" s="35">
        <f>IF(A1606="","",DATE(YEAR(A1606),MONTH(A1606),1))</f>
        <v/>
      </c>
      <c r="I1606" s="35">
        <f>IF(A1606="","",IF(G1606="",H1606,DATE(YEAR(G1606),MONTH(G1606),1)))</f>
        <v/>
      </c>
      <c r="J1606" s="36">
        <f>IF(D1606="","",IFERROR(VLOOKUP(D1606,'Settings'!$A$18:$B$48,2,FALSE),"Not in categories"))</f>
        <v/>
      </c>
    </row>
    <row r="1607">
      <c r="A1607" s="31" t="n"/>
      <c r="B1607" s="32" t="n"/>
      <c r="C1607" s="32" t="n"/>
      <c r="D1607" s="33" t="n"/>
      <c r="E1607" s="33" t="n"/>
      <c r="F1607" s="33" t="n"/>
      <c r="G1607" s="34" t="n"/>
      <c r="H1607" s="35">
        <f>IF(A1607="","",DATE(YEAR(A1607),MONTH(A1607),1))</f>
        <v/>
      </c>
      <c r="I1607" s="35">
        <f>IF(A1607="","",IF(G1607="",H1607,DATE(YEAR(G1607),MONTH(G1607),1)))</f>
        <v/>
      </c>
      <c r="J1607" s="36">
        <f>IF(D1607="","",IFERROR(VLOOKUP(D1607,'Settings'!$A$18:$B$48,2,FALSE),"Not in categories"))</f>
        <v/>
      </c>
    </row>
    <row r="1608">
      <c r="A1608" s="31" t="n"/>
      <c r="B1608" s="32" t="n"/>
      <c r="C1608" s="32" t="n"/>
      <c r="D1608" s="33" t="n"/>
      <c r="E1608" s="33" t="n"/>
      <c r="F1608" s="33" t="n"/>
      <c r="G1608" s="34" t="n"/>
      <c r="H1608" s="35">
        <f>IF(A1608="","",DATE(YEAR(A1608),MONTH(A1608),1))</f>
        <v/>
      </c>
      <c r="I1608" s="35">
        <f>IF(A1608="","",IF(G1608="",H1608,DATE(YEAR(G1608),MONTH(G1608),1)))</f>
        <v/>
      </c>
      <c r="J1608" s="36">
        <f>IF(D1608="","",IFERROR(VLOOKUP(D1608,'Settings'!$A$18:$B$48,2,FALSE),"Not in categories"))</f>
        <v/>
      </c>
    </row>
    <row r="1609">
      <c r="A1609" s="31" t="n"/>
      <c r="B1609" s="32" t="n"/>
      <c r="C1609" s="32" t="n"/>
      <c r="D1609" s="33" t="n"/>
      <c r="E1609" s="33" t="n"/>
      <c r="F1609" s="33" t="n"/>
      <c r="G1609" s="34" t="n"/>
      <c r="H1609" s="35">
        <f>IF(A1609="","",DATE(YEAR(A1609),MONTH(A1609),1))</f>
        <v/>
      </c>
      <c r="I1609" s="35">
        <f>IF(A1609="","",IF(G1609="",H1609,DATE(YEAR(G1609),MONTH(G1609),1)))</f>
        <v/>
      </c>
      <c r="J1609" s="36">
        <f>IF(D1609="","",IFERROR(VLOOKUP(D1609,'Settings'!$A$18:$B$48,2,FALSE),"Not in categories"))</f>
        <v/>
      </c>
    </row>
    <row r="1610">
      <c r="A1610" s="31" t="n"/>
      <c r="B1610" s="32" t="n"/>
      <c r="C1610" s="32" t="n"/>
      <c r="D1610" s="33" t="n"/>
      <c r="E1610" s="33" t="n"/>
      <c r="F1610" s="33" t="n"/>
      <c r="G1610" s="34" t="n"/>
      <c r="H1610" s="35">
        <f>IF(A1610="","",DATE(YEAR(A1610),MONTH(A1610),1))</f>
        <v/>
      </c>
      <c r="I1610" s="35">
        <f>IF(A1610="","",IF(G1610="",H1610,DATE(YEAR(G1610),MONTH(G1610),1)))</f>
        <v/>
      </c>
      <c r="J1610" s="36">
        <f>IF(D1610="","",IFERROR(VLOOKUP(D1610,'Settings'!$A$18:$B$48,2,FALSE),"Not in categories"))</f>
        <v/>
      </c>
    </row>
    <row r="1611">
      <c r="A1611" s="31" t="n"/>
      <c r="B1611" s="32" t="n"/>
      <c r="C1611" s="32" t="n"/>
      <c r="D1611" s="33" t="n"/>
      <c r="E1611" s="33" t="n"/>
      <c r="F1611" s="33" t="n"/>
      <c r="G1611" s="34" t="n"/>
      <c r="H1611" s="35">
        <f>IF(A1611="","",DATE(YEAR(A1611),MONTH(A1611),1))</f>
        <v/>
      </c>
      <c r="I1611" s="35">
        <f>IF(A1611="","",IF(G1611="",H1611,DATE(YEAR(G1611),MONTH(G1611),1)))</f>
        <v/>
      </c>
      <c r="J1611" s="36">
        <f>IF(D1611="","",IFERROR(VLOOKUP(D1611,'Settings'!$A$18:$B$48,2,FALSE),"Not in categories"))</f>
        <v/>
      </c>
    </row>
    <row r="1612">
      <c r="A1612" s="31" t="n"/>
      <c r="B1612" s="32" t="n"/>
      <c r="C1612" s="32" t="n"/>
      <c r="D1612" s="33" t="n"/>
      <c r="E1612" s="33" t="n"/>
      <c r="F1612" s="33" t="n"/>
      <c r="G1612" s="34" t="n"/>
      <c r="H1612" s="35">
        <f>IF(A1612="","",DATE(YEAR(A1612),MONTH(A1612),1))</f>
        <v/>
      </c>
      <c r="I1612" s="35">
        <f>IF(A1612="","",IF(G1612="",H1612,DATE(YEAR(G1612),MONTH(G1612),1)))</f>
        <v/>
      </c>
      <c r="J1612" s="36">
        <f>IF(D1612="","",IFERROR(VLOOKUP(D1612,'Settings'!$A$18:$B$48,2,FALSE),"Not in categories"))</f>
        <v/>
      </c>
    </row>
    <row r="1613">
      <c r="A1613" s="31" t="n"/>
      <c r="B1613" s="32" t="n"/>
      <c r="C1613" s="32" t="n"/>
      <c r="D1613" s="33" t="n"/>
      <c r="E1613" s="33" t="n"/>
      <c r="F1613" s="33" t="n"/>
      <c r="G1613" s="34" t="n"/>
      <c r="H1613" s="35">
        <f>IF(A1613="","",DATE(YEAR(A1613),MONTH(A1613),1))</f>
        <v/>
      </c>
      <c r="I1613" s="35">
        <f>IF(A1613="","",IF(G1613="",H1613,DATE(YEAR(G1613),MONTH(G1613),1)))</f>
        <v/>
      </c>
      <c r="J1613" s="36">
        <f>IF(D1613="","",IFERROR(VLOOKUP(D1613,'Settings'!$A$18:$B$48,2,FALSE),"Not in categories"))</f>
        <v/>
      </c>
    </row>
    <row r="1614">
      <c r="A1614" s="31" t="n"/>
      <c r="B1614" s="32" t="n"/>
      <c r="C1614" s="32" t="n"/>
      <c r="D1614" s="33" t="n"/>
      <c r="E1614" s="33" t="n"/>
      <c r="F1614" s="33" t="n"/>
      <c r="G1614" s="34" t="n"/>
      <c r="H1614" s="35">
        <f>IF(A1614="","",DATE(YEAR(A1614),MONTH(A1614),1))</f>
        <v/>
      </c>
      <c r="I1614" s="35">
        <f>IF(A1614="","",IF(G1614="",H1614,DATE(YEAR(G1614),MONTH(G1614),1)))</f>
        <v/>
      </c>
      <c r="J1614" s="36">
        <f>IF(D1614="","",IFERROR(VLOOKUP(D1614,'Settings'!$A$18:$B$48,2,FALSE),"Not in categories"))</f>
        <v/>
      </c>
    </row>
    <row r="1615">
      <c r="A1615" s="31" t="n"/>
      <c r="B1615" s="32" t="n"/>
      <c r="C1615" s="32" t="n"/>
      <c r="D1615" s="33" t="n"/>
      <c r="E1615" s="33" t="n"/>
      <c r="F1615" s="33" t="n"/>
      <c r="G1615" s="34" t="n"/>
      <c r="H1615" s="35">
        <f>IF(A1615="","",DATE(YEAR(A1615),MONTH(A1615),1))</f>
        <v/>
      </c>
      <c r="I1615" s="35">
        <f>IF(A1615="","",IF(G1615="",H1615,DATE(YEAR(G1615),MONTH(G1615),1)))</f>
        <v/>
      </c>
      <c r="J1615" s="36">
        <f>IF(D1615="","",IFERROR(VLOOKUP(D1615,'Settings'!$A$18:$B$48,2,FALSE),"Not in categories"))</f>
        <v/>
      </c>
    </row>
    <row r="1616">
      <c r="A1616" s="31" t="n"/>
      <c r="B1616" s="32" t="n"/>
      <c r="C1616" s="32" t="n"/>
      <c r="D1616" s="33" t="n"/>
      <c r="E1616" s="33" t="n"/>
      <c r="F1616" s="33" t="n"/>
      <c r="G1616" s="34" t="n"/>
      <c r="H1616" s="35">
        <f>IF(A1616="","",DATE(YEAR(A1616),MONTH(A1616),1))</f>
        <v/>
      </c>
      <c r="I1616" s="35">
        <f>IF(A1616="","",IF(G1616="",H1616,DATE(YEAR(G1616),MONTH(G1616),1)))</f>
        <v/>
      </c>
      <c r="J1616" s="36">
        <f>IF(D1616="","",IFERROR(VLOOKUP(D1616,'Settings'!$A$18:$B$48,2,FALSE),"Not in categories"))</f>
        <v/>
      </c>
    </row>
    <row r="1617">
      <c r="A1617" s="31" t="n"/>
      <c r="B1617" s="32" t="n"/>
      <c r="C1617" s="32" t="n"/>
      <c r="D1617" s="33" t="n"/>
      <c r="E1617" s="33" t="n"/>
      <c r="F1617" s="33" t="n"/>
      <c r="G1617" s="34" t="n"/>
      <c r="H1617" s="35">
        <f>IF(A1617="","",DATE(YEAR(A1617),MONTH(A1617),1))</f>
        <v/>
      </c>
      <c r="I1617" s="35">
        <f>IF(A1617="","",IF(G1617="",H1617,DATE(YEAR(G1617),MONTH(G1617),1)))</f>
        <v/>
      </c>
      <c r="J1617" s="36">
        <f>IF(D1617="","",IFERROR(VLOOKUP(D1617,'Settings'!$A$18:$B$48,2,FALSE),"Not in categories"))</f>
        <v/>
      </c>
    </row>
    <row r="1618">
      <c r="A1618" s="31" t="n"/>
      <c r="B1618" s="32" t="n"/>
      <c r="C1618" s="32" t="n"/>
      <c r="D1618" s="33" t="n"/>
      <c r="E1618" s="33" t="n"/>
      <c r="F1618" s="33" t="n"/>
      <c r="G1618" s="34" t="n"/>
      <c r="H1618" s="35">
        <f>IF(A1618="","",DATE(YEAR(A1618),MONTH(A1618),1))</f>
        <v/>
      </c>
      <c r="I1618" s="35">
        <f>IF(A1618="","",IF(G1618="",H1618,DATE(YEAR(G1618),MONTH(G1618),1)))</f>
        <v/>
      </c>
      <c r="J1618" s="36">
        <f>IF(D1618="","",IFERROR(VLOOKUP(D1618,'Settings'!$A$18:$B$48,2,FALSE),"Not in categories"))</f>
        <v/>
      </c>
    </row>
    <row r="1619">
      <c r="A1619" s="31" t="n"/>
      <c r="B1619" s="32" t="n"/>
      <c r="C1619" s="32" t="n"/>
      <c r="D1619" s="33" t="n"/>
      <c r="E1619" s="33" t="n"/>
      <c r="F1619" s="33" t="n"/>
      <c r="G1619" s="34" t="n"/>
      <c r="H1619" s="35">
        <f>IF(A1619="","",DATE(YEAR(A1619),MONTH(A1619),1))</f>
        <v/>
      </c>
      <c r="I1619" s="35">
        <f>IF(A1619="","",IF(G1619="",H1619,DATE(YEAR(G1619),MONTH(G1619),1)))</f>
        <v/>
      </c>
      <c r="J1619" s="36">
        <f>IF(D1619="","",IFERROR(VLOOKUP(D1619,'Settings'!$A$18:$B$48,2,FALSE),"Not in categories"))</f>
        <v/>
      </c>
    </row>
    <row r="1620">
      <c r="A1620" s="31" t="n"/>
      <c r="B1620" s="32" t="n"/>
      <c r="C1620" s="32" t="n"/>
      <c r="D1620" s="33" t="n"/>
      <c r="E1620" s="33" t="n"/>
      <c r="F1620" s="33" t="n"/>
      <c r="G1620" s="34" t="n"/>
      <c r="H1620" s="35">
        <f>IF(A1620="","",DATE(YEAR(A1620),MONTH(A1620),1))</f>
        <v/>
      </c>
      <c r="I1620" s="35">
        <f>IF(A1620="","",IF(G1620="",H1620,DATE(YEAR(G1620),MONTH(G1620),1)))</f>
        <v/>
      </c>
      <c r="J1620" s="36">
        <f>IF(D1620="","",IFERROR(VLOOKUP(D1620,'Settings'!$A$18:$B$48,2,FALSE),"Not in categories"))</f>
        <v/>
      </c>
    </row>
    <row r="1621">
      <c r="A1621" s="31" t="n"/>
      <c r="B1621" s="32" t="n"/>
      <c r="C1621" s="32" t="n"/>
      <c r="D1621" s="33" t="n"/>
      <c r="E1621" s="33" t="n"/>
      <c r="F1621" s="33" t="n"/>
      <c r="G1621" s="34" t="n"/>
      <c r="H1621" s="35">
        <f>IF(A1621="","",DATE(YEAR(A1621),MONTH(A1621),1))</f>
        <v/>
      </c>
      <c r="I1621" s="35">
        <f>IF(A1621="","",IF(G1621="",H1621,DATE(YEAR(G1621),MONTH(G1621),1)))</f>
        <v/>
      </c>
      <c r="J1621" s="36">
        <f>IF(D1621="","",IFERROR(VLOOKUP(D1621,'Settings'!$A$18:$B$48,2,FALSE),"Not in categories"))</f>
        <v/>
      </c>
    </row>
    <row r="1622">
      <c r="A1622" s="31" t="n"/>
      <c r="B1622" s="32" t="n"/>
      <c r="C1622" s="32" t="n"/>
      <c r="D1622" s="33" t="n"/>
      <c r="E1622" s="33" t="n"/>
      <c r="F1622" s="33" t="n"/>
      <c r="G1622" s="34" t="n"/>
      <c r="H1622" s="35">
        <f>IF(A1622="","",DATE(YEAR(A1622),MONTH(A1622),1))</f>
        <v/>
      </c>
      <c r="I1622" s="35">
        <f>IF(A1622="","",IF(G1622="",H1622,DATE(YEAR(G1622),MONTH(G1622),1)))</f>
        <v/>
      </c>
      <c r="J1622" s="36">
        <f>IF(D1622="","",IFERROR(VLOOKUP(D1622,'Settings'!$A$18:$B$48,2,FALSE),"Not in categories"))</f>
        <v/>
      </c>
    </row>
    <row r="1623">
      <c r="A1623" s="31" t="n"/>
      <c r="B1623" s="32" t="n"/>
      <c r="C1623" s="32" t="n"/>
      <c r="D1623" s="33" t="n"/>
      <c r="E1623" s="33" t="n"/>
      <c r="F1623" s="33" t="n"/>
      <c r="G1623" s="34" t="n"/>
      <c r="H1623" s="35">
        <f>IF(A1623="","",DATE(YEAR(A1623),MONTH(A1623),1))</f>
        <v/>
      </c>
      <c r="I1623" s="35">
        <f>IF(A1623="","",IF(G1623="",H1623,DATE(YEAR(G1623),MONTH(G1623),1)))</f>
        <v/>
      </c>
      <c r="J1623" s="36">
        <f>IF(D1623="","",IFERROR(VLOOKUP(D1623,'Settings'!$A$18:$B$48,2,FALSE),"Not in categories"))</f>
        <v/>
      </c>
    </row>
    <row r="1624">
      <c r="A1624" s="31" t="n"/>
      <c r="B1624" s="32" t="n"/>
      <c r="C1624" s="32" t="n"/>
      <c r="D1624" s="33" t="n"/>
      <c r="E1624" s="33" t="n"/>
      <c r="F1624" s="33" t="n"/>
      <c r="G1624" s="34" t="n"/>
      <c r="H1624" s="35">
        <f>IF(A1624="","",DATE(YEAR(A1624),MONTH(A1624),1))</f>
        <v/>
      </c>
      <c r="I1624" s="35">
        <f>IF(A1624="","",IF(G1624="",H1624,DATE(YEAR(G1624),MONTH(G1624),1)))</f>
        <v/>
      </c>
      <c r="J1624" s="36">
        <f>IF(D1624="","",IFERROR(VLOOKUP(D1624,'Settings'!$A$18:$B$48,2,FALSE),"Not in categories"))</f>
        <v/>
      </c>
    </row>
    <row r="1625">
      <c r="A1625" s="31" t="n"/>
      <c r="B1625" s="32" t="n"/>
      <c r="C1625" s="32" t="n"/>
      <c r="D1625" s="33" t="n"/>
      <c r="E1625" s="33" t="n"/>
      <c r="F1625" s="33" t="n"/>
      <c r="G1625" s="34" t="n"/>
      <c r="H1625" s="35">
        <f>IF(A1625="","",DATE(YEAR(A1625),MONTH(A1625),1))</f>
        <v/>
      </c>
      <c r="I1625" s="35">
        <f>IF(A1625="","",IF(G1625="",H1625,DATE(YEAR(G1625),MONTH(G1625),1)))</f>
        <v/>
      </c>
      <c r="J1625" s="36">
        <f>IF(D1625="","",IFERROR(VLOOKUP(D1625,'Settings'!$A$18:$B$48,2,FALSE),"Not in categories"))</f>
        <v/>
      </c>
    </row>
    <row r="1626">
      <c r="A1626" s="31" t="n"/>
      <c r="B1626" s="32" t="n"/>
      <c r="C1626" s="32" t="n"/>
      <c r="D1626" s="33" t="n"/>
      <c r="E1626" s="33" t="n"/>
      <c r="F1626" s="33" t="n"/>
      <c r="G1626" s="34" t="n"/>
      <c r="H1626" s="35">
        <f>IF(A1626="","",DATE(YEAR(A1626),MONTH(A1626),1))</f>
        <v/>
      </c>
      <c r="I1626" s="35">
        <f>IF(A1626="","",IF(G1626="",H1626,DATE(YEAR(G1626),MONTH(G1626),1)))</f>
        <v/>
      </c>
      <c r="J1626" s="36">
        <f>IF(D1626="","",IFERROR(VLOOKUP(D1626,'Settings'!$A$18:$B$48,2,FALSE),"Not in categories"))</f>
        <v/>
      </c>
    </row>
    <row r="1627">
      <c r="A1627" s="31" t="n"/>
      <c r="B1627" s="32" t="n"/>
      <c r="C1627" s="32" t="n"/>
      <c r="D1627" s="33" t="n"/>
      <c r="E1627" s="33" t="n"/>
      <c r="F1627" s="33" t="n"/>
      <c r="G1627" s="34" t="n"/>
      <c r="H1627" s="35">
        <f>IF(A1627="","",DATE(YEAR(A1627),MONTH(A1627),1))</f>
        <v/>
      </c>
      <c r="I1627" s="35">
        <f>IF(A1627="","",IF(G1627="",H1627,DATE(YEAR(G1627),MONTH(G1627),1)))</f>
        <v/>
      </c>
      <c r="J1627" s="36">
        <f>IF(D1627="","",IFERROR(VLOOKUP(D1627,'Settings'!$A$18:$B$48,2,FALSE),"Not in categories"))</f>
        <v/>
      </c>
    </row>
    <row r="1628">
      <c r="A1628" s="31" t="n"/>
      <c r="B1628" s="32" t="n"/>
      <c r="C1628" s="32" t="n"/>
      <c r="D1628" s="33" t="n"/>
      <c r="E1628" s="33" t="n"/>
      <c r="F1628" s="33" t="n"/>
      <c r="G1628" s="34" t="n"/>
      <c r="H1628" s="35">
        <f>IF(A1628="","",DATE(YEAR(A1628),MONTH(A1628),1))</f>
        <v/>
      </c>
      <c r="I1628" s="35">
        <f>IF(A1628="","",IF(G1628="",H1628,DATE(YEAR(G1628),MONTH(G1628),1)))</f>
        <v/>
      </c>
      <c r="J1628" s="36">
        <f>IF(D1628="","",IFERROR(VLOOKUP(D1628,'Settings'!$A$18:$B$48,2,FALSE),"Not in categories"))</f>
        <v/>
      </c>
    </row>
    <row r="1629">
      <c r="A1629" s="31" t="n"/>
      <c r="B1629" s="32" t="n"/>
      <c r="C1629" s="32" t="n"/>
      <c r="D1629" s="33" t="n"/>
      <c r="E1629" s="33" t="n"/>
      <c r="F1629" s="33" t="n"/>
      <c r="G1629" s="34" t="n"/>
      <c r="H1629" s="35">
        <f>IF(A1629="","",DATE(YEAR(A1629),MONTH(A1629),1))</f>
        <v/>
      </c>
      <c r="I1629" s="35">
        <f>IF(A1629="","",IF(G1629="",H1629,DATE(YEAR(G1629),MONTH(G1629),1)))</f>
        <v/>
      </c>
      <c r="J1629" s="36">
        <f>IF(D1629="","",IFERROR(VLOOKUP(D1629,'Settings'!$A$18:$B$48,2,FALSE),"Not in categories"))</f>
        <v/>
      </c>
    </row>
    <row r="1630">
      <c r="A1630" s="31" t="n"/>
      <c r="B1630" s="32" t="n"/>
      <c r="C1630" s="32" t="n"/>
      <c r="D1630" s="33" t="n"/>
      <c r="E1630" s="33" t="n"/>
      <c r="F1630" s="33" t="n"/>
      <c r="G1630" s="34" t="n"/>
      <c r="H1630" s="35">
        <f>IF(A1630="","",DATE(YEAR(A1630),MONTH(A1630),1))</f>
        <v/>
      </c>
      <c r="I1630" s="35">
        <f>IF(A1630="","",IF(G1630="",H1630,DATE(YEAR(G1630),MONTH(G1630),1)))</f>
        <v/>
      </c>
      <c r="J1630" s="36">
        <f>IF(D1630="","",IFERROR(VLOOKUP(D1630,'Settings'!$A$18:$B$48,2,FALSE),"Not in categories"))</f>
        <v/>
      </c>
    </row>
    <row r="1631">
      <c r="A1631" s="31" t="n"/>
      <c r="B1631" s="32" t="n"/>
      <c r="C1631" s="32" t="n"/>
      <c r="D1631" s="33" t="n"/>
      <c r="E1631" s="33" t="n"/>
      <c r="F1631" s="33" t="n"/>
      <c r="G1631" s="34" t="n"/>
      <c r="H1631" s="35">
        <f>IF(A1631="","",DATE(YEAR(A1631),MONTH(A1631),1))</f>
        <v/>
      </c>
      <c r="I1631" s="35">
        <f>IF(A1631="","",IF(G1631="",H1631,DATE(YEAR(G1631),MONTH(G1631),1)))</f>
        <v/>
      </c>
      <c r="J1631" s="36">
        <f>IF(D1631="","",IFERROR(VLOOKUP(D1631,'Settings'!$A$18:$B$48,2,FALSE),"Not in categories"))</f>
        <v/>
      </c>
    </row>
    <row r="1632">
      <c r="A1632" s="31" t="n"/>
      <c r="B1632" s="32" t="n"/>
      <c r="C1632" s="32" t="n"/>
      <c r="D1632" s="33" t="n"/>
      <c r="E1632" s="33" t="n"/>
      <c r="F1632" s="33" t="n"/>
      <c r="G1632" s="34" t="n"/>
      <c r="H1632" s="35">
        <f>IF(A1632="","",DATE(YEAR(A1632),MONTH(A1632),1))</f>
        <v/>
      </c>
      <c r="I1632" s="35">
        <f>IF(A1632="","",IF(G1632="",H1632,DATE(YEAR(G1632),MONTH(G1632),1)))</f>
        <v/>
      </c>
      <c r="J1632" s="36">
        <f>IF(D1632="","",IFERROR(VLOOKUP(D1632,'Settings'!$A$18:$B$48,2,FALSE),"Not in categories"))</f>
        <v/>
      </c>
    </row>
    <row r="1633">
      <c r="A1633" s="31" t="n"/>
      <c r="B1633" s="32" t="n"/>
      <c r="C1633" s="32" t="n"/>
      <c r="D1633" s="33" t="n"/>
      <c r="E1633" s="33" t="n"/>
      <c r="F1633" s="33" t="n"/>
      <c r="G1633" s="34" t="n"/>
      <c r="H1633" s="35">
        <f>IF(A1633="","",DATE(YEAR(A1633),MONTH(A1633),1))</f>
        <v/>
      </c>
      <c r="I1633" s="35">
        <f>IF(A1633="","",IF(G1633="",H1633,DATE(YEAR(G1633),MONTH(G1633),1)))</f>
        <v/>
      </c>
      <c r="J1633" s="36">
        <f>IF(D1633="","",IFERROR(VLOOKUP(D1633,'Settings'!$A$18:$B$48,2,FALSE),"Not in categories"))</f>
        <v/>
      </c>
    </row>
    <row r="1634">
      <c r="A1634" s="31" t="n"/>
      <c r="B1634" s="32" t="n"/>
      <c r="C1634" s="32" t="n"/>
      <c r="D1634" s="33" t="n"/>
      <c r="E1634" s="33" t="n"/>
      <c r="F1634" s="33" t="n"/>
      <c r="G1634" s="34" t="n"/>
      <c r="H1634" s="35">
        <f>IF(A1634="","",DATE(YEAR(A1634),MONTH(A1634),1))</f>
        <v/>
      </c>
      <c r="I1634" s="35">
        <f>IF(A1634="","",IF(G1634="",H1634,DATE(YEAR(G1634),MONTH(G1634),1)))</f>
        <v/>
      </c>
      <c r="J1634" s="36">
        <f>IF(D1634="","",IFERROR(VLOOKUP(D1634,'Settings'!$A$18:$B$48,2,FALSE),"Not in categories"))</f>
        <v/>
      </c>
    </row>
    <row r="1635">
      <c r="A1635" s="31" t="n"/>
      <c r="B1635" s="32" t="n"/>
      <c r="C1635" s="32" t="n"/>
      <c r="D1635" s="33" t="n"/>
      <c r="E1635" s="33" t="n"/>
      <c r="F1635" s="33" t="n"/>
      <c r="G1635" s="34" t="n"/>
      <c r="H1635" s="35">
        <f>IF(A1635="","",DATE(YEAR(A1635),MONTH(A1635),1))</f>
        <v/>
      </c>
      <c r="I1635" s="35">
        <f>IF(A1635="","",IF(G1635="",H1635,DATE(YEAR(G1635),MONTH(G1635),1)))</f>
        <v/>
      </c>
      <c r="J1635" s="36">
        <f>IF(D1635="","",IFERROR(VLOOKUP(D1635,'Settings'!$A$18:$B$48,2,FALSE),"Not in categories"))</f>
        <v/>
      </c>
    </row>
    <row r="1636">
      <c r="A1636" s="31" t="n"/>
      <c r="B1636" s="32" t="n"/>
      <c r="C1636" s="32" t="n"/>
      <c r="D1636" s="33" t="n"/>
      <c r="E1636" s="33" t="n"/>
      <c r="F1636" s="33" t="n"/>
      <c r="G1636" s="34" t="n"/>
      <c r="H1636" s="35">
        <f>IF(A1636="","",DATE(YEAR(A1636),MONTH(A1636),1))</f>
        <v/>
      </c>
      <c r="I1636" s="35">
        <f>IF(A1636="","",IF(G1636="",H1636,DATE(YEAR(G1636),MONTH(G1636),1)))</f>
        <v/>
      </c>
      <c r="J1636" s="36">
        <f>IF(D1636="","",IFERROR(VLOOKUP(D1636,'Settings'!$A$18:$B$48,2,FALSE),"Not in categories"))</f>
        <v/>
      </c>
    </row>
    <row r="1637">
      <c r="A1637" s="31" t="n"/>
      <c r="B1637" s="32" t="n"/>
      <c r="C1637" s="32" t="n"/>
      <c r="D1637" s="33" t="n"/>
      <c r="E1637" s="33" t="n"/>
      <c r="F1637" s="33" t="n"/>
      <c r="G1637" s="34" t="n"/>
      <c r="H1637" s="35">
        <f>IF(A1637="","",DATE(YEAR(A1637),MONTH(A1637),1))</f>
        <v/>
      </c>
      <c r="I1637" s="35">
        <f>IF(A1637="","",IF(G1637="",H1637,DATE(YEAR(G1637),MONTH(G1637),1)))</f>
        <v/>
      </c>
      <c r="J1637" s="36">
        <f>IF(D1637="","",IFERROR(VLOOKUP(D1637,'Settings'!$A$18:$B$48,2,FALSE),"Not in categories"))</f>
        <v/>
      </c>
    </row>
    <row r="1638">
      <c r="A1638" s="31" t="n"/>
      <c r="B1638" s="32" t="n"/>
      <c r="C1638" s="32" t="n"/>
      <c r="D1638" s="33" t="n"/>
      <c r="E1638" s="33" t="n"/>
      <c r="F1638" s="33" t="n"/>
      <c r="G1638" s="34" t="n"/>
      <c r="H1638" s="35">
        <f>IF(A1638="","",DATE(YEAR(A1638),MONTH(A1638),1))</f>
        <v/>
      </c>
      <c r="I1638" s="35">
        <f>IF(A1638="","",IF(G1638="",H1638,DATE(YEAR(G1638),MONTH(G1638),1)))</f>
        <v/>
      </c>
      <c r="J1638" s="36">
        <f>IF(D1638="","",IFERROR(VLOOKUP(D1638,'Settings'!$A$18:$B$48,2,FALSE),"Not in categories"))</f>
        <v/>
      </c>
    </row>
    <row r="1639">
      <c r="A1639" s="31" t="n"/>
      <c r="B1639" s="32" t="n"/>
      <c r="C1639" s="32" t="n"/>
      <c r="D1639" s="33" t="n"/>
      <c r="E1639" s="33" t="n"/>
      <c r="F1639" s="33" t="n"/>
      <c r="G1639" s="34" t="n"/>
      <c r="H1639" s="35">
        <f>IF(A1639="","",DATE(YEAR(A1639),MONTH(A1639),1))</f>
        <v/>
      </c>
      <c r="I1639" s="35">
        <f>IF(A1639="","",IF(G1639="",H1639,DATE(YEAR(G1639),MONTH(G1639),1)))</f>
        <v/>
      </c>
      <c r="J1639" s="36">
        <f>IF(D1639="","",IFERROR(VLOOKUP(D1639,'Settings'!$A$18:$B$48,2,FALSE),"Not in categories"))</f>
        <v/>
      </c>
    </row>
    <row r="1640">
      <c r="A1640" s="31" t="n"/>
      <c r="B1640" s="32" t="n"/>
      <c r="C1640" s="32" t="n"/>
      <c r="D1640" s="33" t="n"/>
      <c r="E1640" s="33" t="n"/>
      <c r="F1640" s="33" t="n"/>
      <c r="G1640" s="34" t="n"/>
      <c r="H1640" s="35">
        <f>IF(A1640="","",DATE(YEAR(A1640),MONTH(A1640),1))</f>
        <v/>
      </c>
      <c r="I1640" s="35">
        <f>IF(A1640="","",IF(G1640="",H1640,DATE(YEAR(G1640),MONTH(G1640),1)))</f>
        <v/>
      </c>
      <c r="J1640" s="36">
        <f>IF(D1640="","",IFERROR(VLOOKUP(D1640,'Settings'!$A$18:$B$48,2,FALSE),"Not in categories"))</f>
        <v/>
      </c>
    </row>
    <row r="1641">
      <c r="A1641" s="31" t="n"/>
      <c r="B1641" s="32" t="n"/>
      <c r="C1641" s="32" t="n"/>
      <c r="D1641" s="33" t="n"/>
      <c r="E1641" s="33" t="n"/>
      <c r="F1641" s="33" t="n"/>
      <c r="G1641" s="34" t="n"/>
      <c r="H1641" s="35">
        <f>IF(A1641="","",DATE(YEAR(A1641),MONTH(A1641),1))</f>
        <v/>
      </c>
      <c r="I1641" s="35">
        <f>IF(A1641="","",IF(G1641="",H1641,DATE(YEAR(G1641),MONTH(G1641),1)))</f>
        <v/>
      </c>
      <c r="J1641" s="36">
        <f>IF(D1641="","",IFERROR(VLOOKUP(D1641,'Settings'!$A$18:$B$48,2,FALSE),"Not in categories"))</f>
        <v/>
      </c>
    </row>
    <row r="1642">
      <c r="A1642" s="31" t="n"/>
      <c r="B1642" s="32" t="n"/>
      <c r="C1642" s="32" t="n"/>
      <c r="D1642" s="33" t="n"/>
      <c r="E1642" s="33" t="n"/>
      <c r="F1642" s="33" t="n"/>
      <c r="G1642" s="34" t="n"/>
      <c r="H1642" s="35">
        <f>IF(A1642="","",DATE(YEAR(A1642),MONTH(A1642),1))</f>
        <v/>
      </c>
      <c r="I1642" s="35">
        <f>IF(A1642="","",IF(G1642="",H1642,DATE(YEAR(G1642),MONTH(G1642),1)))</f>
        <v/>
      </c>
      <c r="J1642" s="36">
        <f>IF(D1642="","",IFERROR(VLOOKUP(D1642,'Settings'!$A$18:$B$48,2,FALSE),"Not in categories"))</f>
        <v/>
      </c>
    </row>
    <row r="1643">
      <c r="A1643" s="31" t="n"/>
      <c r="B1643" s="32" t="n"/>
      <c r="C1643" s="32" t="n"/>
      <c r="D1643" s="33" t="n"/>
      <c r="E1643" s="33" t="n"/>
      <c r="F1643" s="33" t="n"/>
      <c r="G1643" s="34" t="n"/>
      <c r="H1643" s="35">
        <f>IF(A1643="","",DATE(YEAR(A1643),MONTH(A1643),1))</f>
        <v/>
      </c>
      <c r="I1643" s="35">
        <f>IF(A1643="","",IF(G1643="",H1643,DATE(YEAR(G1643),MONTH(G1643),1)))</f>
        <v/>
      </c>
      <c r="J1643" s="36">
        <f>IF(D1643="","",IFERROR(VLOOKUP(D1643,'Settings'!$A$18:$B$48,2,FALSE),"Not in categories"))</f>
        <v/>
      </c>
    </row>
    <row r="1644">
      <c r="A1644" s="31" t="n"/>
      <c r="B1644" s="32" t="n"/>
      <c r="C1644" s="32" t="n"/>
      <c r="D1644" s="33" t="n"/>
      <c r="E1644" s="33" t="n"/>
      <c r="F1644" s="33" t="n"/>
      <c r="G1644" s="34" t="n"/>
      <c r="H1644" s="35">
        <f>IF(A1644="","",DATE(YEAR(A1644),MONTH(A1644),1))</f>
        <v/>
      </c>
      <c r="I1644" s="35">
        <f>IF(A1644="","",IF(G1644="",H1644,DATE(YEAR(G1644),MONTH(G1644),1)))</f>
        <v/>
      </c>
      <c r="J1644" s="36">
        <f>IF(D1644="","",IFERROR(VLOOKUP(D1644,'Settings'!$A$18:$B$48,2,FALSE),"Not in categories"))</f>
        <v/>
      </c>
    </row>
    <row r="1645">
      <c r="A1645" s="31" t="n"/>
      <c r="B1645" s="32" t="n"/>
      <c r="C1645" s="32" t="n"/>
      <c r="D1645" s="33" t="n"/>
      <c r="E1645" s="33" t="n"/>
      <c r="F1645" s="33" t="n"/>
      <c r="G1645" s="34" t="n"/>
      <c r="H1645" s="35">
        <f>IF(A1645="","",DATE(YEAR(A1645),MONTH(A1645),1))</f>
        <v/>
      </c>
      <c r="I1645" s="35">
        <f>IF(A1645="","",IF(G1645="",H1645,DATE(YEAR(G1645),MONTH(G1645),1)))</f>
        <v/>
      </c>
      <c r="J1645" s="36">
        <f>IF(D1645="","",IFERROR(VLOOKUP(D1645,'Settings'!$A$18:$B$48,2,FALSE),"Not in categories"))</f>
        <v/>
      </c>
    </row>
    <row r="1646">
      <c r="A1646" s="31" t="n"/>
      <c r="B1646" s="32" t="n"/>
      <c r="C1646" s="32" t="n"/>
      <c r="D1646" s="33" t="n"/>
      <c r="E1646" s="33" t="n"/>
      <c r="F1646" s="33" t="n"/>
      <c r="G1646" s="34" t="n"/>
      <c r="H1646" s="35">
        <f>IF(A1646="","",DATE(YEAR(A1646),MONTH(A1646),1))</f>
        <v/>
      </c>
      <c r="I1646" s="35">
        <f>IF(A1646="","",IF(G1646="",H1646,DATE(YEAR(G1646),MONTH(G1646),1)))</f>
        <v/>
      </c>
      <c r="J1646" s="36">
        <f>IF(D1646="","",IFERROR(VLOOKUP(D1646,'Settings'!$A$18:$B$48,2,FALSE),"Not in categories"))</f>
        <v/>
      </c>
    </row>
    <row r="1647">
      <c r="A1647" s="31" t="n"/>
      <c r="B1647" s="32" t="n"/>
      <c r="C1647" s="32" t="n"/>
      <c r="D1647" s="33" t="n"/>
      <c r="E1647" s="33" t="n"/>
      <c r="F1647" s="33" t="n"/>
      <c r="G1647" s="34" t="n"/>
      <c r="H1647" s="35">
        <f>IF(A1647="","",DATE(YEAR(A1647),MONTH(A1647),1))</f>
        <v/>
      </c>
      <c r="I1647" s="35">
        <f>IF(A1647="","",IF(G1647="",H1647,DATE(YEAR(G1647),MONTH(G1647),1)))</f>
        <v/>
      </c>
      <c r="J1647" s="36">
        <f>IF(D1647="","",IFERROR(VLOOKUP(D1647,'Settings'!$A$18:$B$48,2,FALSE),"Not in categories"))</f>
        <v/>
      </c>
    </row>
    <row r="1648">
      <c r="A1648" s="31" t="n"/>
      <c r="B1648" s="32" t="n"/>
      <c r="C1648" s="32" t="n"/>
      <c r="D1648" s="33" t="n"/>
      <c r="E1648" s="33" t="n"/>
      <c r="F1648" s="33" t="n"/>
      <c r="G1648" s="34" t="n"/>
      <c r="H1648" s="35">
        <f>IF(A1648="","",DATE(YEAR(A1648),MONTH(A1648),1))</f>
        <v/>
      </c>
      <c r="I1648" s="35">
        <f>IF(A1648="","",IF(G1648="",H1648,DATE(YEAR(G1648),MONTH(G1648),1)))</f>
        <v/>
      </c>
      <c r="J1648" s="36">
        <f>IF(D1648="","",IFERROR(VLOOKUP(D1648,'Settings'!$A$18:$B$48,2,FALSE),"Not in categories"))</f>
        <v/>
      </c>
    </row>
    <row r="1649">
      <c r="A1649" s="31" t="n"/>
      <c r="B1649" s="32" t="n"/>
      <c r="C1649" s="32" t="n"/>
      <c r="D1649" s="33" t="n"/>
      <c r="E1649" s="33" t="n"/>
      <c r="F1649" s="33" t="n"/>
      <c r="G1649" s="34" t="n"/>
      <c r="H1649" s="35">
        <f>IF(A1649="","",DATE(YEAR(A1649),MONTH(A1649),1))</f>
        <v/>
      </c>
      <c r="I1649" s="35">
        <f>IF(A1649="","",IF(G1649="",H1649,DATE(YEAR(G1649),MONTH(G1649),1)))</f>
        <v/>
      </c>
      <c r="J1649" s="36">
        <f>IF(D1649="","",IFERROR(VLOOKUP(D1649,'Settings'!$A$18:$B$48,2,FALSE),"Not in categories"))</f>
        <v/>
      </c>
    </row>
    <row r="1650">
      <c r="A1650" s="31" t="n"/>
      <c r="B1650" s="32" t="n"/>
      <c r="C1650" s="32" t="n"/>
      <c r="D1650" s="33" t="n"/>
      <c r="E1650" s="33" t="n"/>
      <c r="F1650" s="33" t="n"/>
      <c r="G1650" s="34" t="n"/>
      <c r="H1650" s="35">
        <f>IF(A1650="","",DATE(YEAR(A1650),MONTH(A1650),1))</f>
        <v/>
      </c>
      <c r="I1650" s="35">
        <f>IF(A1650="","",IF(G1650="",H1650,DATE(YEAR(G1650),MONTH(G1650),1)))</f>
        <v/>
      </c>
      <c r="J1650" s="36">
        <f>IF(D1650="","",IFERROR(VLOOKUP(D1650,'Settings'!$A$18:$B$48,2,FALSE),"Not in categories"))</f>
        <v/>
      </c>
    </row>
    <row r="1651">
      <c r="A1651" s="31" t="n"/>
      <c r="B1651" s="32" t="n"/>
      <c r="C1651" s="32" t="n"/>
      <c r="D1651" s="33" t="n"/>
      <c r="E1651" s="33" t="n"/>
      <c r="F1651" s="33" t="n"/>
      <c r="G1651" s="34" t="n"/>
      <c r="H1651" s="35">
        <f>IF(A1651="","",DATE(YEAR(A1651),MONTH(A1651),1))</f>
        <v/>
      </c>
      <c r="I1651" s="35">
        <f>IF(A1651="","",IF(G1651="",H1651,DATE(YEAR(G1651),MONTH(G1651),1)))</f>
        <v/>
      </c>
      <c r="J1651" s="36">
        <f>IF(D1651="","",IFERROR(VLOOKUP(D1651,'Settings'!$A$18:$B$48,2,FALSE),"Not in categories"))</f>
        <v/>
      </c>
    </row>
    <row r="1652">
      <c r="A1652" s="31" t="n"/>
      <c r="B1652" s="32" t="n"/>
      <c r="C1652" s="32" t="n"/>
      <c r="D1652" s="33" t="n"/>
      <c r="E1652" s="33" t="n"/>
      <c r="F1652" s="33" t="n"/>
      <c r="G1652" s="34" t="n"/>
      <c r="H1652" s="35">
        <f>IF(A1652="","",DATE(YEAR(A1652),MONTH(A1652),1))</f>
        <v/>
      </c>
      <c r="I1652" s="35">
        <f>IF(A1652="","",IF(G1652="",H1652,DATE(YEAR(G1652),MONTH(G1652),1)))</f>
        <v/>
      </c>
      <c r="J1652" s="36">
        <f>IF(D1652="","",IFERROR(VLOOKUP(D1652,'Settings'!$A$18:$B$48,2,FALSE),"Not in categories"))</f>
        <v/>
      </c>
    </row>
    <row r="1653">
      <c r="A1653" s="31" t="n"/>
      <c r="B1653" s="32" t="n"/>
      <c r="C1653" s="32" t="n"/>
      <c r="D1653" s="33" t="n"/>
      <c r="E1653" s="33" t="n"/>
      <c r="F1653" s="33" t="n"/>
      <c r="G1653" s="34" t="n"/>
      <c r="H1653" s="35">
        <f>IF(A1653="","",DATE(YEAR(A1653),MONTH(A1653),1))</f>
        <v/>
      </c>
      <c r="I1653" s="35">
        <f>IF(A1653="","",IF(G1653="",H1653,DATE(YEAR(G1653),MONTH(G1653),1)))</f>
        <v/>
      </c>
      <c r="J1653" s="36">
        <f>IF(D1653="","",IFERROR(VLOOKUP(D1653,'Settings'!$A$18:$B$48,2,FALSE),"Not in categories"))</f>
        <v/>
      </c>
    </row>
    <row r="1654">
      <c r="A1654" s="31" t="n"/>
      <c r="B1654" s="32" t="n"/>
      <c r="C1654" s="32" t="n"/>
      <c r="D1654" s="33" t="n"/>
      <c r="E1654" s="33" t="n"/>
      <c r="F1654" s="33" t="n"/>
      <c r="G1654" s="34" t="n"/>
      <c r="H1654" s="35">
        <f>IF(A1654="","",DATE(YEAR(A1654),MONTH(A1654),1))</f>
        <v/>
      </c>
      <c r="I1654" s="35">
        <f>IF(A1654="","",IF(G1654="",H1654,DATE(YEAR(G1654),MONTH(G1654),1)))</f>
        <v/>
      </c>
      <c r="J1654" s="36">
        <f>IF(D1654="","",IFERROR(VLOOKUP(D1654,'Settings'!$A$18:$B$48,2,FALSE),"Not in categories"))</f>
        <v/>
      </c>
    </row>
    <row r="1655">
      <c r="A1655" s="31" t="n"/>
      <c r="B1655" s="32" t="n"/>
      <c r="C1655" s="32" t="n"/>
      <c r="D1655" s="33" t="n"/>
      <c r="E1655" s="33" t="n"/>
      <c r="F1655" s="33" t="n"/>
      <c r="G1655" s="34" t="n"/>
      <c r="H1655" s="35">
        <f>IF(A1655="","",DATE(YEAR(A1655),MONTH(A1655),1))</f>
        <v/>
      </c>
      <c r="I1655" s="35">
        <f>IF(A1655="","",IF(G1655="",H1655,DATE(YEAR(G1655),MONTH(G1655),1)))</f>
        <v/>
      </c>
      <c r="J1655" s="36">
        <f>IF(D1655="","",IFERROR(VLOOKUP(D1655,'Settings'!$A$18:$B$48,2,FALSE),"Not in categories"))</f>
        <v/>
      </c>
    </row>
    <row r="1656">
      <c r="A1656" s="31" t="n"/>
      <c r="B1656" s="32" t="n"/>
      <c r="C1656" s="32" t="n"/>
      <c r="D1656" s="33" t="n"/>
      <c r="E1656" s="33" t="n"/>
      <c r="F1656" s="33" t="n"/>
      <c r="G1656" s="34" t="n"/>
      <c r="H1656" s="35">
        <f>IF(A1656="","",DATE(YEAR(A1656),MONTH(A1656),1))</f>
        <v/>
      </c>
      <c r="I1656" s="35">
        <f>IF(A1656="","",IF(G1656="",H1656,DATE(YEAR(G1656),MONTH(G1656),1)))</f>
        <v/>
      </c>
      <c r="J1656" s="36">
        <f>IF(D1656="","",IFERROR(VLOOKUP(D1656,'Settings'!$A$18:$B$48,2,FALSE),"Not in categories"))</f>
        <v/>
      </c>
    </row>
    <row r="1657">
      <c r="A1657" s="31" t="n"/>
      <c r="B1657" s="32" t="n"/>
      <c r="C1657" s="32" t="n"/>
      <c r="D1657" s="33" t="n"/>
      <c r="E1657" s="33" t="n"/>
      <c r="F1657" s="33" t="n"/>
      <c r="G1657" s="34" t="n"/>
      <c r="H1657" s="35">
        <f>IF(A1657="","",DATE(YEAR(A1657),MONTH(A1657),1))</f>
        <v/>
      </c>
      <c r="I1657" s="35">
        <f>IF(A1657="","",IF(G1657="",H1657,DATE(YEAR(G1657),MONTH(G1657),1)))</f>
        <v/>
      </c>
      <c r="J1657" s="36">
        <f>IF(D1657="","",IFERROR(VLOOKUP(D1657,'Settings'!$A$18:$B$48,2,FALSE),"Not in categories"))</f>
        <v/>
      </c>
    </row>
    <row r="1658">
      <c r="A1658" s="31" t="n"/>
      <c r="B1658" s="32" t="n"/>
      <c r="C1658" s="32" t="n"/>
      <c r="D1658" s="33" t="n"/>
      <c r="E1658" s="33" t="n"/>
      <c r="F1658" s="33" t="n"/>
      <c r="G1658" s="34" t="n"/>
      <c r="H1658" s="35">
        <f>IF(A1658="","",DATE(YEAR(A1658),MONTH(A1658),1))</f>
        <v/>
      </c>
      <c r="I1658" s="35">
        <f>IF(A1658="","",IF(G1658="",H1658,DATE(YEAR(G1658),MONTH(G1658),1)))</f>
        <v/>
      </c>
      <c r="J1658" s="36">
        <f>IF(D1658="","",IFERROR(VLOOKUP(D1658,'Settings'!$A$18:$B$48,2,FALSE),"Not in categories"))</f>
        <v/>
      </c>
    </row>
    <row r="1659">
      <c r="A1659" s="31" t="n"/>
      <c r="B1659" s="32" t="n"/>
      <c r="C1659" s="32" t="n"/>
      <c r="D1659" s="33" t="n"/>
      <c r="E1659" s="33" t="n"/>
      <c r="F1659" s="33" t="n"/>
      <c r="G1659" s="34" t="n"/>
      <c r="H1659" s="35">
        <f>IF(A1659="","",DATE(YEAR(A1659),MONTH(A1659),1))</f>
        <v/>
      </c>
      <c r="I1659" s="35">
        <f>IF(A1659="","",IF(G1659="",H1659,DATE(YEAR(G1659),MONTH(G1659),1)))</f>
        <v/>
      </c>
      <c r="J1659" s="36">
        <f>IF(D1659="","",IFERROR(VLOOKUP(D1659,'Settings'!$A$18:$B$48,2,FALSE),"Not in categories"))</f>
        <v/>
      </c>
    </row>
    <row r="1660">
      <c r="A1660" s="31" t="n"/>
      <c r="B1660" s="32" t="n"/>
      <c r="C1660" s="32" t="n"/>
      <c r="D1660" s="33" t="n"/>
      <c r="E1660" s="33" t="n"/>
      <c r="F1660" s="33" t="n"/>
      <c r="G1660" s="34" t="n"/>
      <c r="H1660" s="35">
        <f>IF(A1660="","",DATE(YEAR(A1660),MONTH(A1660),1))</f>
        <v/>
      </c>
      <c r="I1660" s="35">
        <f>IF(A1660="","",IF(G1660="",H1660,DATE(YEAR(G1660),MONTH(G1660),1)))</f>
        <v/>
      </c>
      <c r="J1660" s="36">
        <f>IF(D1660="","",IFERROR(VLOOKUP(D1660,'Settings'!$A$18:$B$48,2,FALSE),"Not in categories"))</f>
        <v/>
      </c>
    </row>
    <row r="1661">
      <c r="A1661" s="31" t="n"/>
      <c r="B1661" s="32" t="n"/>
      <c r="C1661" s="32" t="n"/>
      <c r="D1661" s="33" t="n"/>
      <c r="E1661" s="33" t="n"/>
      <c r="F1661" s="33" t="n"/>
      <c r="G1661" s="34" t="n"/>
      <c r="H1661" s="35">
        <f>IF(A1661="","",DATE(YEAR(A1661),MONTH(A1661),1))</f>
        <v/>
      </c>
      <c r="I1661" s="35">
        <f>IF(A1661="","",IF(G1661="",H1661,DATE(YEAR(G1661),MONTH(G1661),1)))</f>
        <v/>
      </c>
      <c r="J1661" s="36">
        <f>IF(D1661="","",IFERROR(VLOOKUP(D1661,'Settings'!$A$18:$B$48,2,FALSE),"Not in categories"))</f>
        <v/>
      </c>
    </row>
    <row r="1662">
      <c r="A1662" s="31" t="n"/>
      <c r="B1662" s="32" t="n"/>
      <c r="C1662" s="32" t="n"/>
      <c r="D1662" s="33" t="n"/>
      <c r="E1662" s="33" t="n"/>
      <c r="F1662" s="33" t="n"/>
      <c r="G1662" s="34" t="n"/>
      <c r="H1662" s="35">
        <f>IF(A1662="","",DATE(YEAR(A1662),MONTH(A1662),1))</f>
        <v/>
      </c>
      <c r="I1662" s="35">
        <f>IF(A1662="","",IF(G1662="",H1662,DATE(YEAR(G1662),MONTH(G1662),1)))</f>
        <v/>
      </c>
      <c r="J1662" s="36">
        <f>IF(D1662="","",IFERROR(VLOOKUP(D1662,'Settings'!$A$18:$B$48,2,FALSE),"Not in categories"))</f>
        <v/>
      </c>
    </row>
    <row r="1663">
      <c r="A1663" s="31" t="n"/>
      <c r="B1663" s="32" t="n"/>
      <c r="C1663" s="32" t="n"/>
      <c r="D1663" s="33" t="n"/>
      <c r="E1663" s="33" t="n"/>
      <c r="F1663" s="33" t="n"/>
      <c r="G1663" s="34" t="n"/>
      <c r="H1663" s="35">
        <f>IF(A1663="","",DATE(YEAR(A1663),MONTH(A1663),1))</f>
        <v/>
      </c>
      <c r="I1663" s="35">
        <f>IF(A1663="","",IF(G1663="",H1663,DATE(YEAR(G1663),MONTH(G1663),1)))</f>
        <v/>
      </c>
      <c r="J1663" s="36">
        <f>IF(D1663="","",IFERROR(VLOOKUP(D1663,'Settings'!$A$18:$B$48,2,FALSE),"Not in categories"))</f>
        <v/>
      </c>
    </row>
    <row r="1664">
      <c r="A1664" s="31" t="n"/>
      <c r="B1664" s="32" t="n"/>
      <c r="C1664" s="32" t="n"/>
      <c r="D1664" s="33" t="n"/>
      <c r="E1664" s="33" t="n"/>
      <c r="F1664" s="33" t="n"/>
      <c r="G1664" s="34" t="n"/>
      <c r="H1664" s="35">
        <f>IF(A1664="","",DATE(YEAR(A1664),MONTH(A1664),1))</f>
        <v/>
      </c>
      <c r="I1664" s="35">
        <f>IF(A1664="","",IF(G1664="",H1664,DATE(YEAR(G1664),MONTH(G1664),1)))</f>
        <v/>
      </c>
      <c r="J1664" s="36">
        <f>IF(D1664="","",IFERROR(VLOOKUP(D1664,'Settings'!$A$18:$B$48,2,FALSE),"Not in categories"))</f>
        <v/>
      </c>
    </row>
    <row r="1665">
      <c r="A1665" s="31" t="n"/>
      <c r="B1665" s="32" t="n"/>
      <c r="C1665" s="32" t="n"/>
      <c r="D1665" s="33" t="n"/>
      <c r="E1665" s="33" t="n"/>
      <c r="F1665" s="33" t="n"/>
      <c r="G1665" s="34" t="n"/>
      <c r="H1665" s="35">
        <f>IF(A1665="","",DATE(YEAR(A1665),MONTH(A1665),1))</f>
        <v/>
      </c>
      <c r="I1665" s="35">
        <f>IF(A1665="","",IF(G1665="",H1665,DATE(YEAR(G1665),MONTH(G1665),1)))</f>
        <v/>
      </c>
      <c r="J1665" s="36">
        <f>IF(D1665="","",IFERROR(VLOOKUP(D1665,'Settings'!$A$18:$B$48,2,FALSE),"Not in categories"))</f>
        <v/>
      </c>
    </row>
    <row r="1666">
      <c r="A1666" s="31" t="n"/>
      <c r="B1666" s="32" t="n"/>
      <c r="C1666" s="32" t="n"/>
      <c r="D1666" s="33" t="n"/>
      <c r="E1666" s="33" t="n"/>
      <c r="F1666" s="33" t="n"/>
      <c r="G1666" s="34" t="n"/>
      <c r="H1666" s="35">
        <f>IF(A1666="","",DATE(YEAR(A1666),MONTH(A1666),1))</f>
        <v/>
      </c>
      <c r="I1666" s="35">
        <f>IF(A1666="","",IF(G1666="",H1666,DATE(YEAR(G1666),MONTH(G1666),1)))</f>
        <v/>
      </c>
      <c r="J1666" s="36">
        <f>IF(D1666="","",IFERROR(VLOOKUP(D1666,'Settings'!$A$18:$B$48,2,FALSE),"Not in categories"))</f>
        <v/>
      </c>
    </row>
    <row r="1667">
      <c r="A1667" s="31" t="n"/>
      <c r="B1667" s="32" t="n"/>
      <c r="C1667" s="32" t="n"/>
      <c r="D1667" s="33" t="n"/>
      <c r="E1667" s="33" t="n"/>
      <c r="F1667" s="33" t="n"/>
      <c r="G1667" s="34" t="n"/>
      <c r="H1667" s="35">
        <f>IF(A1667="","",DATE(YEAR(A1667),MONTH(A1667),1))</f>
        <v/>
      </c>
      <c r="I1667" s="35">
        <f>IF(A1667="","",IF(G1667="",H1667,DATE(YEAR(G1667),MONTH(G1667),1)))</f>
        <v/>
      </c>
      <c r="J1667" s="36">
        <f>IF(D1667="","",IFERROR(VLOOKUP(D1667,'Settings'!$A$18:$B$48,2,FALSE),"Not in categories"))</f>
        <v/>
      </c>
    </row>
    <row r="1668">
      <c r="A1668" s="31" t="n"/>
      <c r="B1668" s="32" t="n"/>
      <c r="C1668" s="32" t="n"/>
      <c r="D1668" s="33" t="n"/>
      <c r="E1668" s="33" t="n"/>
      <c r="F1668" s="33" t="n"/>
      <c r="G1668" s="34" t="n"/>
      <c r="H1668" s="35">
        <f>IF(A1668="","",DATE(YEAR(A1668),MONTH(A1668),1))</f>
        <v/>
      </c>
      <c r="I1668" s="35">
        <f>IF(A1668="","",IF(G1668="",H1668,DATE(YEAR(G1668),MONTH(G1668),1)))</f>
        <v/>
      </c>
      <c r="J1668" s="36">
        <f>IF(D1668="","",IFERROR(VLOOKUP(D1668,'Settings'!$A$18:$B$48,2,FALSE),"Not in categories"))</f>
        <v/>
      </c>
    </row>
    <row r="1669">
      <c r="A1669" s="31" t="n"/>
      <c r="B1669" s="32" t="n"/>
      <c r="C1669" s="32" t="n"/>
      <c r="D1669" s="33" t="n"/>
      <c r="E1669" s="33" t="n"/>
      <c r="F1669" s="33" t="n"/>
      <c r="G1669" s="34" t="n"/>
      <c r="H1669" s="35">
        <f>IF(A1669="","",DATE(YEAR(A1669),MONTH(A1669),1))</f>
        <v/>
      </c>
      <c r="I1669" s="35">
        <f>IF(A1669="","",IF(G1669="",H1669,DATE(YEAR(G1669),MONTH(G1669),1)))</f>
        <v/>
      </c>
      <c r="J1669" s="36">
        <f>IF(D1669="","",IFERROR(VLOOKUP(D1669,'Settings'!$A$18:$B$48,2,FALSE),"Not in categories"))</f>
        <v/>
      </c>
    </row>
    <row r="1670">
      <c r="A1670" s="31" t="n"/>
      <c r="B1670" s="32" t="n"/>
      <c r="C1670" s="32" t="n"/>
      <c r="D1670" s="33" t="n"/>
      <c r="E1670" s="33" t="n"/>
      <c r="F1670" s="33" t="n"/>
      <c r="G1670" s="34" t="n"/>
      <c r="H1670" s="35">
        <f>IF(A1670="","",DATE(YEAR(A1670),MONTH(A1670),1))</f>
        <v/>
      </c>
      <c r="I1670" s="35">
        <f>IF(A1670="","",IF(G1670="",H1670,DATE(YEAR(G1670),MONTH(G1670),1)))</f>
        <v/>
      </c>
      <c r="J1670" s="36">
        <f>IF(D1670="","",IFERROR(VLOOKUP(D1670,'Settings'!$A$18:$B$48,2,FALSE),"Not in categories"))</f>
        <v/>
      </c>
    </row>
    <row r="1671">
      <c r="A1671" s="31" t="n"/>
      <c r="B1671" s="32" t="n"/>
      <c r="C1671" s="32" t="n"/>
      <c r="D1671" s="33" t="n"/>
      <c r="E1671" s="33" t="n"/>
      <c r="F1671" s="33" t="n"/>
      <c r="G1671" s="34" t="n"/>
      <c r="H1671" s="35">
        <f>IF(A1671="","",DATE(YEAR(A1671),MONTH(A1671),1))</f>
        <v/>
      </c>
      <c r="I1671" s="35">
        <f>IF(A1671="","",IF(G1671="",H1671,DATE(YEAR(G1671),MONTH(G1671),1)))</f>
        <v/>
      </c>
      <c r="J1671" s="36">
        <f>IF(D1671="","",IFERROR(VLOOKUP(D1671,'Settings'!$A$18:$B$48,2,FALSE),"Not in categories"))</f>
        <v/>
      </c>
    </row>
    <row r="1672">
      <c r="A1672" s="31" t="n"/>
      <c r="B1672" s="32" t="n"/>
      <c r="C1672" s="32" t="n"/>
      <c r="D1672" s="33" t="n"/>
      <c r="E1672" s="33" t="n"/>
      <c r="F1672" s="33" t="n"/>
      <c r="G1672" s="34" t="n"/>
      <c r="H1672" s="35">
        <f>IF(A1672="","",DATE(YEAR(A1672),MONTH(A1672),1))</f>
        <v/>
      </c>
      <c r="I1672" s="35">
        <f>IF(A1672="","",IF(G1672="",H1672,DATE(YEAR(G1672),MONTH(G1672),1)))</f>
        <v/>
      </c>
      <c r="J1672" s="36">
        <f>IF(D1672="","",IFERROR(VLOOKUP(D1672,'Settings'!$A$18:$B$48,2,FALSE),"Not in categories"))</f>
        <v/>
      </c>
    </row>
    <row r="1673">
      <c r="A1673" s="31" t="n"/>
      <c r="B1673" s="32" t="n"/>
      <c r="C1673" s="32" t="n"/>
      <c r="D1673" s="33" t="n"/>
      <c r="E1673" s="33" t="n"/>
      <c r="F1673" s="33" t="n"/>
      <c r="G1673" s="34" t="n"/>
      <c r="H1673" s="35">
        <f>IF(A1673="","",DATE(YEAR(A1673),MONTH(A1673),1))</f>
        <v/>
      </c>
      <c r="I1673" s="35">
        <f>IF(A1673="","",IF(G1673="",H1673,DATE(YEAR(G1673),MONTH(G1673),1)))</f>
        <v/>
      </c>
      <c r="J1673" s="36">
        <f>IF(D1673="","",IFERROR(VLOOKUP(D1673,'Settings'!$A$18:$B$48,2,FALSE),"Not in categories"))</f>
        <v/>
      </c>
    </row>
    <row r="1674">
      <c r="A1674" s="31" t="n"/>
      <c r="B1674" s="32" t="n"/>
      <c r="C1674" s="32" t="n"/>
      <c r="D1674" s="33" t="n"/>
      <c r="E1674" s="33" t="n"/>
      <c r="F1674" s="33" t="n"/>
      <c r="G1674" s="34" t="n"/>
      <c r="H1674" s="35">
        <f>IF(A1674="","",DATE(YEAR(A1674),MONTH(A1674),1))</f>
        <v/>
      </c>
      <c r="I1674" s="35">
        <f>IF(A1674="","",IF(G1674="",H1674,DATE(YEAR(G1674),MONTH(G1674),1)))</f>
        <v/>
      </c>
      <c r="J1674" s="36">
        <f>IF(D1674="","",IFERROR(VLOOKUP(D1674,'Settings'!$A$18:$B$48,2,FALSE),"Not in categories"))</f>
        <v/>
      </c>
    </row>
    <row r="1675">
      <c r="A1675" s="31" t="n"/>
      <c r="B1675" s="32" t="n"/>
      <c r="C1675" s="32" t="n"/>
      <c r="D1675" s="33" t="n"/>
      <c r="E1675" s="33" t="n"/>
      <c r="F1675" s="33" t="n"/>
      <c r="G1675" s="34" t="n"/>
      <c r="H1675" s="35">
        <f>IF(A1675="","",DATE(YEAR(A1675),MONTH(A1675),1))</f>
        <v/>
      </c>
      <c r="I1675" s="35">
        <f>IF(A1675="","",IF(G1675="",H1675,DATE(YEAR(G1675),MONTH(G1675),1)))</f>
        <v/>
      </c>
      <c r="J1675" s="36">
        <f>IF(D1675="","",IFERROR(VLOOKUP(D1675,'Settings'!$A$18:$B$48,2,FALSE),"Not in categories"))</f>
        <v/>
      </c>
    </row>
    <row r="1676">
      <c r="A1676" s="31" t="n"/>
      <c r="B1676" s="32" t="n"/>
      <c r="C1676" s="32" t="n"/>
      <c r="D1676" s="33" t="n"/>
      <c r="E1676" s="33" t="n"/>
      <c r="F1676" s="33" t="n"/>
      <c r="G1676" s="34" t="n"/>
      <c r="H1676" s="35">
        <f>IF(A1676="","",DATE(YEAR(A1676),MONTH(A1676),1))</f>
        <v/>
      </c>
      <c r="I1676" s="35">
        <f>IF(A1676="","",IF(G1676="",H1676,DATE(YEAR(G1676),MONTH(G1676),1)))</f>
        <v/>
      </c>
      <c r="J1676" s="36">
        <f>IF(D1676="","",IFERROR(VLOOKUP(D1676,'Settings'!$A$18:$B$48,2,FALSE),"Not in categories"))</f>
        <v/>
      </c>
    </row>
    <row r="1677">
      <c r="A1677" s="31" t="n"/>
      <c r="B1677" s="32" t="n"/>
      <c r="C1677" s="32" t="n"/>
      <c r="D1677" s="33" t="n"/>
      <c r="E1677" s="33" t="n"/>
      <c r="F1677" s="33" t="n"/>
      <c r="G1677" s="34" t="n"/>
      <c r="H1677" s="35">
        <f>IF(A1677="","",DATE(YEAR(A1677),MONTH(A1677),1))</f>
        <v/>
      </c>
      <c r="I1677" s="35">
        <f>IF(A1677="","",IF(G1677="",H1677,DATE(YEAR(G1677),MONTH(G1677),1)))</f>
        <v/>
      </c>
      <c r="J1677" s="36">
        <f>IF(D1677="","",IFERROR(VLOOKUP(D1677,'Settings'!$A$18:$B$48,2,FALSE),"Not in categories"))</f>
        <v/>
      </c>
    </row>
    <row r="1678">
      <c r="A1678" s="31" t="n"/>
      <c r="B1678" s="32" t="n"/>
      <c r="C1678" s="32" t="n"/>
      <c r="D1678" s="33" t="n"/>
      <c r="E1678" s="33" t="n"/>
      <c r="F1678" s="33" t="n"/>
      <c r="G1678" s="34" t="n"/>
      <c r="H1678" s="35">
        <f>IF(A1678="","",DATE(YEAR(A1678),MONTH(A1678),1))</f>
        <v/>
      </c>
      <c r="I1678" s="35">
        <f>IF(A1678="","",IF(G1678="",H1678,DATE(YEAR(G1678),MONTH(G1678),1)))</f>
        <v/>
      </c>
      <c r="J1678" s="36">
        <f>IF(D1678="","",IFERROR(VLOOKUP(D1678,'Settings'!$A$18:$B$48,2,FALSE),"Not in categories"))</f>
        <v/>
      </c>
    </row>
    <row r="1679">
      <c r="A1679" s="31" t="n"/>
      <c r="B1679" s="32" t="n"/>
      <c r="C1679" s="32" t="n"/>
      <c r="D1679" s="33" t="n"/>
      <c r="E1679" s="33" t="n"/>
      <c r="F1679" s="33" t="n"/>
      <c r="G1679" s="34" t="n"/>
      <c r="H1679" s="35">
        <f>IF(A1679="","",DATE(YEAR(A1679),MONTH(A1679),1))</f>
        <v/>
      </c>
      <c r="I1679" s="35">
        <f>IF(A1679="","",IF(G1679="",H1679,DATE(YEAR(G1679),MONTH(G1679),1)))</f>
        <v/>
      </c>
      <c r="J1679" s="36">
        <f>IF(D1679="","",IFERROR(VLOOKUP(D1679,'Settings'!$A$18:$B$48,2,FALSE),"Not in categories"))</f>
        <v/>
      </c>
    </row>
    <row r="1680">
      <c r="A1680" s="31" t="n"/>
      <c r="B1680" s="32" t="n"/>
      <c r="C1680" s="32" t="n"/>
      <c r="D1680" s="33" t="n"/>
      <c r="E1680" s="33" t="n"/>
      <c r="F1680" s="33" t="n"/>
      <c r="G1680" s="34" t="n"/>
      <c r="H1680" s="35">
        <f>IF(A1680="","",DATE(YEAR(A1680),MONTH(A1680),1))</f>
        <v/>
      </c>
      <c r="I1680" s="35">
        <f>IF(A1680="","",IF(G1680="",H1680,DATE(YEAR(G1680),MONTH(G1680),1)))</f>
        <v/>
      </c>
      <c r="J1680" s="36">
        <f>IF(D1680="","",IFERROR(VLOOKUP(D1680,'Settings'!$A$18:$B$48,2,FALSE),"Not in categories"))</f>
        <v/>
      </c>
    </row>
    <row r="1681">
      <c r="A1681" s="31" t="n"/>
      <c r="B1681" s="32" t="n"/>
      <c r="C1681" s="32" t="n"/>
      <c r="D1681" s="33" t="n"/>
      <c r="E1681" s="33" t="n"/>
      <c r="F1681" s="33" t="n"/>
      <c r="G1681" s="34" t="n"/>
      <c r="H1681" s="35">
        <f>IF(A1681="","",DATE(YEAR(A1681),MONTH(A1681),1))</f>
        <v/>
      </c>
      <c r="I1681" s="35">
        <f>IF(A1681="","",IF(G1681="",H1681,DATE(YEAR(G1681),MONTH(G1681),1)))</f>
        <v/>
      </c>
      <c r="J1681" s="36">
        <f>IF(D1681="","",IFERROR(VLOOKUP(D1681,'Settings'!$A$18:$B$48,2,FALSE),"Not in categories"))</f>
        <v/>
      </c>
    </row>
    <row r="1682">
      <c r="A1682" s="31" t="n"/>
      <c r="B1682" s="32" t="n"/>
      <c r="C1682" s="32" t="n"/>
      <c r="D1682" s="33" t="n"/>
      <c r="E1682" s="33" t="n"/>
      <c r="F1682" s="33" t="n"/>
      <c r="G1682" s="34" t="n"/>
      <c r="H1682" s="35">
        <f>IF(A1682="","",DATE(YEAR(A1682),MONTH(A1682),1))</f>
        <v/>
      </c>
      <c r="I1682" s="35">
        <f>IF(A1682="","",IF(G1682="",H1682,DATE(YEAR(G1682),MONTH(G1682),1)))</f>
        <v/>
      </c>
      <c r="J1682" s="36">
        <f>IF(D1682="","",IFERROR(VLOOKUP(D1682,'Settings'!$A$18:$B$48,2,FALSE),"Not in categories"))</f>
        <v/>
      </c>
    </row>
    <row r="1683">
      <c r="A1683" s="31" t="n"/>
      <c r="B1683" s="32" t="n"/>
      <c r="C1683" s="32" t="n"/>
      <c r="D1683" s="33" t="n"/>
      <c r="E1683" s="33" t="n"/>
      <c r="F1683" s="33" t="n"/>
      <c r="G1683" s="34" t="n"/>
      <c r="H1683" s="35">
        <f>IF(A1683="","",DATE(YEAR(A1683),MONTH(A1683),1))</f>
        <v/>
      </c>
      <c r="I1683" s="35">
        <f>IF(A1683="","",IF(G1683="",H1683,DATE(YEAR(G1683),MONTH(G1683),1)))</f>
        <v/>
      </c>
      <c r="J1683" s="36">
        <f>IF(D1683="","",IFERROR(VLOOKUP(D1683,'Settings'!$A$18:$B$48,2,FALSE),"Not in categories"))</f>
        <v/>
      </c>
    </row>
    <row r="1684">
      <c r="A1684" s="31" t="n"/>
      <c r="B1684" s="32" t="n"/>
      <c r="C1684" s="32" t="n"/>
      <c r="D1684" s="33" t="n"/>
      <c r="E1684" s="33" t="n"/>
      <c r="F1684" s="33" t="n"/>
      <c r="G1684" s="34" t="n"/>
      <c r="H1684" s="35">
        <f>IF(A1684="","",DATE(YEAR(A1684),MONTH(A1684),1))</f>
        <v/>
      </c>
      <c r="I1684" s="35">
        <f>IF(A1684="","",IF(G1684="",H1684,DATE(YEAR(G1684),MONTH(G1684),1)))</f>
        <v/>
      </c>
      <c r="J1684" s="36">
        <f>IF(D1684="","",IFERROR(VLOOKUP(D1684,'Settings'!$A$18:$B$48,2,FALSE),"Not in categories"))</f>
        <v/>
      </c>
    </row>
    <row r="1685">
      <c r="A1685" s="31" t="n"/>
      <c r="B1685" s="32" t="n"/>
      <c r="C1685" s="32" t="n"/>
      <c r="D1685" s="33" t="n"/>
      <c r="E1685" s="33" t="n"/>
      <c r="F1685" s="33" t="n"/>
      <c r="G1685" s="34" t="n"/>
      <c r="H1685" s="35">
        <f>IF(A1685="","",DATE(YEAR(A1685),MONTH(A1685),1))</f>
        <v/>
      </c>
      <c r="I1685" s="35">
        <f>IF(A1685="","",IF(G1685="",H1685,DATE(YEAR(G1685),MONTH(G1685),1)))</f>
        <v/>
      </c>
      <c r="J1685" s="36">
        <f>IF(D1685="","",IFERROR(VLOOKUP(D1685,'Settings'!$A$18:$B$48,2,FALSE),"Not in categories"))</f>
        <v/>
      </c>
    </row>
    <row r="1686">
      <c r="A1686" s="31" t="n"/>
      <c r="B1686" s="32" t="n"/>
      <c r="C1686" s="32" t="n"/>
      <c r="D1686" s="33" t="n"/>
      <c r="E1686" s="33" t="n"/>
      <c r="F1686" s="33" t="n"/>
      <c r="G1686" s="34" t="n"/>
      <c r="H1686" s="35">
        <f>IF(A1686="","",DATE(YEAR(A1686),MONTH(A1686),1))</f>
        <v/>
      </c>
      <c r="I1686" s="35">
        <f>IF(A1686="","",IF(G1686="",H1686,DATE(YEAR(G1686),MONTH(G1686),1)))</f>
        <v/>
      </c>
      <c r="J1686" s="36">
        <f>IF(D1686="","",IFERROR(VLOOKUP(D1686,'Settings'!$A$18:$B$48,2,FALSE),"Not in categories"))</f>
        <v/>
      </c>
    </row>
    <row r="1687">
      <c r="A1687" s="31" t="n"/>
      <c r="B1687" s="32" t="n"/>
      <c r="C1687" s="32" t="n"/>
      <c r="D1687" s="33" t="n"/>
      <c r="E1687" s="33" t="n"/>
      <c r="F1687" s="33" t="n"/>
      <c r="G1687" s="34" t="n"/>
      <c r="H1687" s="35">
        <f>IF(A1687="","",DATE(YEAR(A1687),MONTH(A1687),1))</f>
        <v/>
      </c>
      <c r="I1687" s="35">
        <f>IF(A1687="","",IF(G1687="",H1687,DATE(YEAR(G1687),MONTH(G1687),1)))</f>
        <v/>
      </c>
      <c r="J1687" s="36">
        <f>IF(D1687="","",IFERROR(VLOOKUP(D1687,'Settings'!$A$18:$B$48,2,FALSE),"Not in categories"))</f>
        <v/>
      </c>
    </row>
    <row r="1688">
      <c r="A1688" s="31" t="n"/>
      <c r="B1688" s="32" t="n"/>
      <c r="C1688" s="32" t="n"/>
      <c r="D1688" s="33" t="n"/>
      <c r="E1688" s="33" t="n"/>
      <c r="F1688" s="33" t="n"/>
      <c r="G1688" s="34" t="n"/>
      <c r="H1688" s="35">
        <f>IF(A1688="","",DATE(YEAR(A1688),MONTH(A1688),1))</f>
        <v/>
      </c>
      <c r="I1688" s="35">
        <f>IF(A1688="","",IF(G1688="",H1688,DATE(YEAR(G1688),MONTH(G1688),1)))</f>
        <v/>
      </c>
      <c r="J1688" s="36">
        <f>IF(D1688="","",IFERROR(VLOOKUP(D1688,'Settings'!$A$18:$B$48,2,FALSE),"Not in categories"))</f>
        <v/>
      </c>
    </row>
    <row r="1689">
      <c r="A1689" s="31" t="n"/>
      <c r="B1689" s="32" t="n"/>
      <c r="C1689" s="32" t="n"/>
      <c r="D1689" s="33" t="n"/>
      <c r="E1689" s="33" t="n"/>
      <c r="F1689" s="33" t="n"/>
      <c r="G1689" s="34" t="n"/>
      <c r="H1689" s="35">
        <f>IF(A1689="","",DATE(YEAR(A1689),MONTH(A1689),1))</f>
        <v/>
      </c>
      <c r="I1689" s="35">
        <f>IF(A1689="","",IF(G1689="",H1689,DATE(YEAR(G1689),MONTH(G1689),1)))</f>
        <v/>
      </c>
      <c r="J1689" s="36">
        <f>IF(D1689="","",IFERROR(VLOOKUP(D1689,'Settings'!$A$18:$B$48,2,FALSE),"Not in categories"))</f>
        <v/>
      </c>
    </row>
    <row r="1690">
      <c r="A1690" s="31" t="n"/>
      <c r="B1690" s="32" t="n"/>
      <c r="C1690" s="32" t="n"/>
      <c r="D1690" s="33" t="n"/>
      <c r="E1690" s="33" t="n"/>
      <c r="F1690" s="33" t="n"/>
      <c r="G1690" s="34" t="n"/>
      <c r="H1690" s="35">
        <f>IF(A1690="","",DATE(YEAR(A1690),MONTH(A1690),1))</f>
        <v/>
      </c>
      <c r="I1690" s="35">
        <f>IF(A1690="","",IF(G1690="",H1690,DATE(YEAR(G1690),MONTH(G1690),1)))</f>
        <v/>
      </c>
      <c r="J1690" s="36">
        <f>IF(D1690="","",IFERROR(VLOOKUP(D1690,'Settings'!$A$18:$B$48,2,FALSE),"Not in categories"))</f>
        <v/>
      </c>
    </row>
    <row r="1691">
      <c r="A1691" s="31" t="n"/>
      <c r="B1691" s="32" t="n"/>
      <c r="C1691" s="32" t="n"/>
      <c r="D1691" s="33" t="n"/>
      <c r="E1691" s="33" t="n"/>
      <c r="F1691" s="33" t="n"/>
      <c r="G1691" s="34" t="n"/>
      <c r="H1691" s="35">
        <f>IF(A1691="","",DATE(YEAR(A1691),MONTH(A1691),1))</f>
        <v/>
      </c>
      <c r="I1691" s="35">
        <f>IF(A1691="","",IF(G1691="",H1691,DATE(YEAR(G1691),MONTH(G1691),1)))</f>
        <v/>
      </c>
      <c r="J1691" s="36">
        <f>IF(D1691="","",IFERROR(VLOOKUP(D1691,'Settings'!$A$18:$B$48,2,FALSE),"Not in categories"))</f>
        <v/>
      </c>
    </row>
    <row r="1692">
      <c r="A1692" s="31" t="n"/>
      <c r="B1692" s="32" t="n"/>
      <c r="C1692" s="32" t="n"/>
      <c r="D1692" s="33" t="n"/>
      <c r="E1692" s="33" t="n"/>
      <c r="F1692" s="33" t="n"/>
      <c r="G1692" s="34" t="n"/>
      <c r="H1692" s="35">
        <f>IF(A1692="","",DATE(YEAR(A1692),MONTH(A1692),1))</f>
        <v/>
      </c>
      <c r="I1692" s="35">
        <f>IF(A1692="","",IF(G1692="",H1692,DATE(YEAR(G1692),MONTH(G1692),1)))</f>
        <v/>
      </c>
      <c r="J1692" s="36">
        <f>IF(D1692="","",IFERROR(VLOOKUP(D1692,'Settings'!$A$18:$B$48,2,FALSE),"Not in categories"))</f>
        <v/>
      </c>
    </row>
    <row r="1693">
      <c r="A1693" s="31" t="n"/>
      <c r="B1693" s="32" t="n"/>
      <c r="C1693" s="32" t="n"/>
      <c r="D1693" s="33" t="n"/>
      <c r="E1693" s="33" t="n"/>
      <c r="F1693" s="33" t="n"/>
      <c r="G1693" s="34" t="n"/>
      <c r="H1693" s="35">
        <f>IF(A1693="","",DATE(YEAR(A1693),MONTH(A1693),1))</f>
        <v/>
      </c>
      <c r="I1693" s="35">
        <f>IF(A1693="","",IF(G1693="",H1693,DATE(YEAR(G1693),MONTH(G1693),1)))</f>
        <v/>
      </c>
      <c r="J1693" s="36">
        <f>IF(D1693="","",IFERROR(VLOOKUP(D1693,'Settings'!$A$18:$B$48,2,FALSE),"Not in categories"))</f>
        <v/>
      </c>
    </row>
    <row r="1694">
      <c r="A1694" s="31" t="n"/>
      <c r="B1694" s="32" t="n"/>
      <c r="C1694" s="32" t="n"/>
      <c r="D1694" s="33" t="n"/>
      <c r="E1694" s="33" t="n"/>
      <c r="F1694" s="33" t="n"/>
      <c r="G1694" s="34" t="n"/>
      <c r="H1694" s="35">
        <f>IF(A1694="","",DATE(YEAR(A1694),MONTH(A1694),1))</f>
        <v/>
      </c>
      <c r="I1694" s="35">
        <f>IF(A1694="","",IF(G1694="",H1694,DATE(YEAR(G1694),MONTH(G1694),1)))</f>
        <v/>
      </c>
      <c r="J1694" s="36">
        <f>IF(D1694="","",IFERROR(VLOOKUP(D1694,'Settings'!$A$18:$B$48,2,FALSE),"Not in categories"))</f>
        <v/>
      </c>
    </row>
    <row r="1695">
      <c r="A1695" s="31" t="n"/>
      <c r="B1695" s="32" t="n"/>
      <c r="C1695" s="32" t="n"/>
      <c r="D1695" s="33" t="n"/>
      <c r="E1695" s="33" t="n"/>
      <c r="F1695" s="33" t="n"/>
      <c r="G1695" s="34" t="n"/>
      <c r="H1695" s="35">
        <f>IF(A1695="","",DATE(YEAR(A1695),MONTH(A1695),1))</f>
        <v/>
      </c>
      <c r="I1695" s="35">
        <f>IF(A1695="","",IF(G1695="",H1695,DATE(YEAR(G1695),MONTH(G1695),1)))</f>
        <v/>
      </c>
      <c r="J1695" s="36">
        <f>IF(D1695="","",IFERROR(VLOOKUP(D1695,'Settings'!$A$18:$B$48,2,FALSE),"Not in categories"))</f>
        <v/>
      </c>
    </row>
    <row r="1696">
      <c r="A1696" s="31" t="n"/>
      <c r="B1696" s="32" t="n"/>
      <c r="C1696" s="32" t="n"/>
      <c r="D1696" s="33" t="n"/>
      <c r="E1696" s="33" t="n"/>
      <c r="F1696" s="33" t="n"/>
      <c r="G1696" s="34" t="n"/>
      <c r="H1696" s="35">
        <f>IF(A1696="","",DATE(YEAR(A1696),MONTH(A1696),1))</f>
        <v/>
      </c>
      <c r="I1696" s="35">
        <f>IF(A1696="","",IF(G1696="",H1696,DATE(YEAR(G1696),MONTH(G1696),1)))</f>
        <v/>
      </c>
      <c r="J1696" s="36">
        <f>IF(D1696="","",IFERROR(VLOOKUP(D1696,'Settings'!$A$18:$B$48,2,FALSE),"Not in categories"))</f>
        <v/>
      </c>
    </row>
    <row r="1697">
      <c r="A1697" s="31" t="n"/>
      <c r="B1697" s="32" t="n"/>
      <c r="C1697" s="32" t="n"/>
      <c r="D1697" s="33" t="n"/>
      <c r="E1697" s="33" t="n"/>
      <c r="F1697" s="33" t="n"/>
      <c r="G1697" s="34" t="n"/>
      <c r="H1697" s="35">
        <f>IF(A1697="","",DATE(YEAR(A1697),MONTH(A1697),1))</f>
        <v/>
      </c>
      <c r="I1697" s="35">
        <f>IF(A1697="","",IF(G1697="",H1697,DATE(YEAR(G1697),MONTH(G1697),1)))</f>
        <v/>
      </c>
      <c r="J1697" s="36">
        <f>IF(D1697="","",IFERROR(VLOOKUP(D1697,'Settings'!$A$18:$B$48,2,FALSE),"Not in categories"))</f>
        <v/>
      </c>
    </row>
    <row r="1698">
      <c r="A1698" s="31" t="n"/>
      <c r="B1698" s="32" t="n"/>
      <c r="C1698" s="32" t="n"/>
      <c r="D1698" s="33" t="n"/>
      <c r="E1698" s="33" t="n"/>
      <c r="F1698" s="33" t="n"/>
      <c r="G1698" s="34" t="n"/>
      <c r="H1698" s="35">
        <f>IF(A1698="","",DATE(YEAR(A1698),MONTH(A1698),1))</f>
        <v/>
      </c>
      <c r="I1698" s="35">
        <f>IF(A1698="","",IF(G1698="",H1698,DATE(YEAR(G1698),MONTH(G1698),1)))</f>
        <v/>
      </c>
      <c r="J1698" s="36">
        <f>IF(D1698="","",IFERROR(VLOOKUP(D1698,'Settings'!$A$18:$B$48,2,FALSE),"Not in categories"))</f>
        <v/>
      </c>
    </row>
    <row r="1699">
      <c r="A1699" s="31" t="n"/>
      <c r="B1699" s="32" t="n"/>
      <c r="C1699" s="32" t="n"/>
      <c r="D1699" s="33" t="n"/>
      <c r="E1699" s="33" t="n"/>
      <c r="F1699" s="33" t="n"/>
      <c r="G1699" s="34" t="n"/>
      <c r="H1699" s="35">
        <f>IF(A1699="","",DATE(YEAR(A1699),MONTH(A1699),1))</f>
        <v/>
      </c>
      <c r="I1699" s="35">
        <f>IF(A1699="","",IF(G1699="",H1699,DATE(YEAR(G1699),MONTH(G1699),1)))</f>
        <v/>
      </c>
      <c r="J1699" s="36">
        <f>IF(D1699="","",IFERROR(VLOOKUP(D1699,'Settings'!$A$18:$B$48,2,FALSE),"Not in categories"))</f>
        <v/>
      </c>
    </row>
    <row r="1700">
      <c r="A1700" s="31" t="n"/>
      <c r="B1700" s="32" t="n"/>
      <c r="C1700" s="32" t="n"/>
      <c r="D1700" s="33" t="n"/>
      <c r="E1700" s="33" t="n"/>
      <c r="F1700" s="33" t="n"/>
      <c r="G1700" s="34" t="n"/>
      <c r="H1700" s="35">
        <f>IF(A1700="","",DATE(YEAR(A1700),MONTH(A1700),1))</f>
        <v/>
      </c>
      <c r="I1700" s="35">
        <f>IF(A1700="","",IF(G1700="",H1700,DATE(YEAR(G1700),MONTH(G1700),1)))</f>
        <v/>
      </c>
      <c r="J1700" s="36">
        <f>IF(D1700="","",IFERROR(VLOOKUP(D1700,'Settings'!$A$18:$B$48,2,FALSE),"Not in categories"))</f>
        <v/>
      </c>
    </row>
    <row r="1701">
      <c r="A1701" s="31" t="n"/>
      <c r="B1701" s="32" t="n"/>
      <c r="C1701" s="32" t="n"/>
      <c r="D1701" s="33" t="n"/>
      <c r="E1701" s="33" t="n"/>
      <c r="F1701" s="33" t="n"/>
      <c r="G1701" s="34" t="n"/>
      <c r="H1701" s="35">
        <f>IF(A1701="","",DATE(YEAR(A1701),MONTH(A1701),1))</f>
        <v/>
      </c>
      <c r="I1701" s="35">
        <f>IF(A1701="","",IF(G1701="",H1701,DATE(YEAR(G1701),MONTH(G1701),1)))</f>
        <v/>
      </c>
      <c r="J1701" s="36">
        <f>IF(D1701="","",IFERROR(VLOOKUP(D1701,'Settings'!$A$18:$B$48,2,FALSE),"Not in categories"))</f>
        <v/>
      </c>
    </row>
    <row r="1702">
      <c r="A1702" s="31" t="n"/>
      <c r="B1702" s="32" t="n"/>
      <c r="C1702" s="32" t="n"/>
      <c r="D1702" s="33" t="n"/>
      <c r="E1702" s="33" t="n"/>
      <c r="F1702" s="33" t="n"/>
      <c r="G1702" s="34" t="n"/>
      <c r="H1702" s="35">
        <f>IF(A1702="","",DATE(YEAR(A1702),MONTH(A1702),1))</f>
        <v/>
      </c>
      <c r="I1702" s="35">
        <f>IF(A1702="","",IF(G1702="",H1702,DATE(YEAR(G1702),MONTH(G1702),1)))</f>
        <v/>
      </c>
      <c r="J1702" s="36">
        <f>IF(D1702="","",IFERROR(VLOOKUP(D1702,'Settings'!$A$18:$B$48,2,FALSE),"Not in categories"))</f>
        <v/>
      </c>
    </row>
    <row r="1703">
      <c r="A1703" s="31" t="n"/>
      <c r="B1703" s="32" t="n"/>
      <c r="C1703" s="32" t="n"/>
      <c r="D1703" s="33" t="n"/>
      <c r="E1703" s="33" t="n"/>
      <c r="F1703" s="33" t="n"/>
      <c r="G1703" s="34" t="n"/>
      <c r="H1703" s="35">
        <f>IF(A1703="","",DATE(YEAR(A1703),MONTH(A1703),1))</f>
        <v/>
      </c>
      <c r="I1703" s="35">
        <f>IF(A1703="","",IF(G1703="",H1703,DATE(YEAR(G1703),MONTH(G1703),1)))</f>
        <v/>
      </c>
      <c r="J1703" s="36">
        <f>IF(D1703="","",IFERROR(VLOOKUP(D1703,'Settings'!$A$18:$B$48,2,FALSE),"Not in categories"))</f>
        <v/>
      </c>
    </row>
    <row r="1704">
      <c r="A1704" s="31" t="n"/>
      <c r="B1704" s="32" t="n"/>
      <c r="C1704" s="32" t="n"/>
      <c r="D1704" s="33" t="n"/>
      <c r="E1704" s="33" t="n"/>
      <c r="F1704" s="33" t="n"/>
      <c r="G1704" s="34" t="n"/>
      <c r="H1704" s="35">
        <f>IF(A1704="","",DATE(YEAR(A1704),MONTH(A1704),1))</f>
        <v/>
      </c>
      <c r="I1704" s="35">
        <f>IF(A1704="","",IF(G1704="",H1704,DATE(YEAR(G1704),MONTH(G1704),1)))</f>
        <v/>
      </c>
      <c r="J1704" s="36">
        <f>IF(D1704="","",IFERROR(VLOOKUP(D1704,'Settings'!$A$18:$B$48,2,FALSE),"Not in categories"))</f>
        <v/>
      </c>
    </row>
    <row r="1705">
      <c r="A1705" s="31" t="n"/>
      <c r="B1705" s="32" t="n"/>
      <c r="C1705" s="32" t="n"/>
      <c r="D1705" s="33" t="n"/>
      <c r="E1705" s="33" t="n"/>
      <c r="F1705" s="33" t="n"/>
      <c r="G1705" s="34" t="n"/>
      <c r="H1705" s="35">
        <f>IF(A1705="","",DATE(YEAR(A1705),MONTH(A1705),1))</f>
        <v/>
      </c>
      <c r="I1705" s="35">
        <f>IF(A1705="","",IF(G1705="",H1705,DATE(YEAR(G1705),MONTH(G1705),1)))</f>
        <v/>
      </c>
      <c r="J1705" s="36">
        <f>IF(D1705="","",IFERROR(VLOOKUP(D1705,'Settings'!$A$18:$B$48,2,FALSE),"Not in categories"))</f>
        <v/>
      </c>
    </row>
    <row r="1706">
      <c r="A1706" s="31" t="n"/>
      <c r="B1706" s="32" t="n"/>
      <c r="C1706" s="32" t="n"/>
      <c r="D1706" s="33" t="n"/>
      <c r="E1706" s="33" t="n"/>
      <c r="F1706" s="33" t="n"/>
      <c r="G1706" s="34" t="n"/>
      <c r="H1706" s="35">
        <f>IF(A1706="","",DATE(YEAR(A1706),MONTH(A1706),1))</f>
        <v/>
      </c>
      <c r="I1706" s="35">
        <f>IF(A1706="","",IF(G1706="",H1706,DATE(YEAR(G1706),MONTH(G1706),1)))</f>
        <v/>
      </c>
      <c r="J1706" s="36">
        <f>IF(D1706="","",IFERROR(VLOOKUP(D1706,'Settings'!$A$18:$B$48,2,FALSE),"Not in categories"))</f>
        <v/>
      </c>
    </row>
    <row r="1707">
      <c r="A1707" s="31" t="n"/>
      <c r="B1707" s="32" t="n"/>
      <c r="C1707" s="32" t="n"/>
      <c r="D1707" s="33" t="n"/>
      <c r="E1707" s="33" t="n"/>
      <c r="F1707" s="33" t="n"/>
      <c r="G1707" s="34" t="n"/>
      <c r="H1707" s="35">
        <f>IF(A1707="","",DATE(YEAR(A1707),MONTH(A1707),1))</f>
        <v/>
      </c>
      <c r="I1707" s="35">
        <f>IF(A1707="","",IF(G1707="",H1707,DATE(YEAR(G1707),MONTH(G1707),1)))</f>
        <v/>
      </c>
      <c r="J1707" s="36">
        <f>IF(D1707="","",IFERROR(VLOOKUP(D1707,'Settings'!$A$18:$B$48,2,FALSE),"Not in categories"))</f>
        <v/>
      </c>
    </row>
    <row r="1708">
      <c r="A1708" s="31" t="n"/>
      <c r="B1708" s="32" t="n"/>
      <c r="C1708" s="32" t="n"/>
      <c r="D1708" s="33" t="n"/>
      <c r="E1708" s="33" t="n"/>
      <c r="F1708" s="33" t="n"/>
      <c r="G1708" s="34" t="n"/>
      <c r="H1708" s="35">
        <f>IF(A1708="","",DATE(YEAR(A1708),MONTH(A1708),1))</f>
        <v/>
      </c>
      <c r="I1708" s="35">
        <f>IF(A1708="","",IF(G1708="",H1708,DATE(YEAR(G1708),MONTH(G1708),1)))</f>
        <v/>
      </c>
      <c r="J1708" s="36">
        <f>IF(D1708="","",IFERROR(VLOOKUP(D1708,'Settings'!$A$18:$B$48,2,FALSE),"Not in categories"))</f>
        <v/>
      </c>
    </row>
    <row r="1709">
      <c r="A1709" s="31" t="n"/>
      <c r="B1709" s="32" t="n"/>
      <c r="C1709" s="32" t="n"/>
      <c r="D1709" s="33" t="n"/>
      <c r="E1709" s="33" t="n"/>
      <c r="F1709" s="33" t="n"/>
      <c r="G1709" s="34" t="n"/>
      <c r="H1709" s="35">
        <f>IF(A1709="","",DATE(YEAR(A1709),MONTH(A1709),1))</f>
        <v/>
      </c>
      <c r="I1709" s="35">
        <f>IF(A1709="","",IF(G1709="",H1709,DATE(YEAR(G1709),MONTH(G1709),1)))</f>
        <v/>
      </c>
      <c r="J1709" s="36">
        <f>IF(D1709="","",IFERROR(VLOOKUP(D1709,'Settings'!$A$18:$B$48,2,FALSE),"Not in categories"))</f>
        <v/>
      </c>
    </row>
    <row r="1710">
      <c r="A1710" s="31" t="n"/>
      <c r="B1710" s="32" t="n"/>
      <c r="C1710" s="32" t="n"/>
      <c r="D1710" s="33" t="n"/>
      <c r="E1710" s="33" t="n"/>
      <c r="F1710" s="33" t="n"/>
      <c r="G1710" s="34" t="n"/>
      <c r="H1710" s="35">
        <f>IF(A1710="","",DATE(YEAR(A1710),MONTH(A1710),1))</f>
        <v/>
      </c>
      <c r="I1710" s="35">
        <f>IF(A1710="","",IF(G1710="",H1710,DATE(YEAR(G1710),MONTH(G1710),1)))</f>
        <v/>
      </c>
      <c r="J1710" s="36">
        <f>IF(D1710="","",IFERROR(VLOOKUP(D1710,'Settings'!$A$18:$B$48,2,FALSE),"Not in categories"))</f>
        <v/>
      </c>
    </row>
    <row r="1711">
      <c r="A1711" s="31" t="n"/>
      <c r="B1711" s="32" t="n"/>
      <c r="C1711" s="32" t="n"/>
      <c r="D1711" s="33" t="n"/>
      <c r="E1711" s="33" t="n"/>
      <c r="F1711" s="33" t="n"/>
      <c r="G1711" s="34" t="n"/>
      <c r="H1711" s="35">
        <f>IF(A1711="","",DATE(YEAR(A1711),MONTH(A1711),1))</f>
        <v/>
      </c>
      <c r="I1711" s="35">
        <f>IF(A1711="","",IF(G1711="",H1711,DATE(YEAR(G1711),MONTH(G1711),1)))</f>
        <v/>
      </c>
      <c r="J1711" s="36">
        <f>IF(D1711="","",IFERROR(VLOOKUP(D1711,'Settings'!$A$18:$B$48,2,FALSE),"Not in categories"))</f>
        <v/>
      </c>
    </row>
    <row r="1712">
      <c r="A1712" s="31" t="n"/>
      <c r="B1712" s="32" t="n"/>
      <c r="C1712" s="32" t="n"/>
      <c r="D1712" s="33" t="n"/>
      <c r="E1712" s="33" t="n"/>
      <c r="F1712" s="33" t="n"/>
      <c r="G1712" s="34" t="n"/>
      <c r="H1712" s="35">
        <f>IF(A1712="","",DATE(YEAR(A1712),MONTH(A1712),1))</f>
        <v/>
      </c>
      <c r="I1712" s="35">
        <f>IF(A1712="","",IF(G1712="",H1712,DATE(YEAR(G1712),MONTH(G1712),1)))</f>
        <v/>
      </c>
      <c r="J1712" s="36">
        <f>IF(D1712="","",IFERROR(VLOOKUP(D1712,'Settings'!$A$18:$B$48,2,FALSE),"Not in categories"))</f>
        <v/>
      </c>
    </row>
    <row r="1713">
      <c r="A1713" s="31" t="n"/>
      <c r="B1713" s="32" t="n"/>
      <c r="C1713" s="32" t="n"/>
      <c r="D1713" s="33" t="n"/>
      <c r="E1713" s="33" t="n"/>
      <c r="F1713" s="33" t="n"/>
      <c r="G1713" s="34" t="n"/>
      <c r="H1713" s="35">
        <f>IF(A1713="","",DATE(YEAR(A1713),MONTH(A1713),1))</f>
        <v/>
      </c>
      <c r="I1713" s="35">
        <f>IF(A1713="","",IF(G1713="",H1713,DATE(YEAR(G1713),MONTH(G1713),1)))</f>
        <v/>
      </c>
      <c r="J1713" s="36">
        <f>IF(D1713="","",IFERROR(VLOOKUP(D1713,'Settings'!$A$18:$B$48,2,FALSE),"Not in categories"))</f>
        <v/>
      </c>
    </row>
    <row r="1714">
      <c r="A1714" s="31" t="n"/>
      <c r="B1714" s="32" t="n"/>
      <c r="C1714" s="32" t="n"/>
      <c r="D1714" s="33" t="n"/>
      <c r="E1714" s="33" t="n"/>
      <c r="F1714" s="33" t="n"/>
      <c r="G1714" s="34" t="n"/>
      <c r="H1714" s="35">
        <f>IF(A1714="","",DATE(YEAR(A1714),MONTH(A1714),1))</f>
        <v/>
      </c>
      <c r="I1714" s="35">
        <f>IF(A1714="","",IF(G1714="",H1714,DATE(YEAR(G1714),MONTH(G1714),1)))</f>
        <v/>
      </c>
      <c r="J1714" s="36">
        <f>IF(D1714="","",IFERROR(VLOOKUP(D1714,'Settings'!$A$18:$B$48,2,FALSE),"Not in categories"))</f>
        <v/>
      </c>
    </row>
    <row r="1715">
      <c r="A1715" s="31" t="n"/>
      <c r="B1715" s="32" t="n"/>
      <c r="C1715" s="32" t="n"/>
      <c r="D1715" s="33" t="n"/>
      <c r="E1715" s="33" t="n"/>
      <c r="F1715" s="33" t="n"/>
      <c r="G1715" s="34" t="n"/>
      <c r="H1715" s="35">
        <f>IF(A1715="","",DATE(YEAR(A1715),MONTH(A1715),1))</f>
        <v/>
      </c>
      <c r="I1715" s="35">
        <f>IF(A1715="","",IF(G1715="",H1715,DATE(YEAR(G1715),MONTH(G1715),1)))</f>
        <v/>
      </c>
      <c r="J1715" s="36">
        <f>IF(D1715="","",IFERROR(VLOOKUP(D1715,'Settings'!$A$18:$B$48,2,FALSE),"Not in categories"))</f>
        <v/>
      </c>
    </row>
    <row r="1716">
      <c r="A1716" s="31" t="n"/>
      <c r="B1716" s="32" t="n"/>
      <c r="C1716" s="32" t="n"/>
      <c r="D1716" s="33" t="n"/>
      <c r="E1716" s="33" t="n"/>
      <c r="F1716" s="33" t="n"/>
      <c r="G1716" s="34" t="n"/>
      <c r="H1716" s="35">
        <f>IF(A1716="","",DATE(YEAR(A1716),MONTH(A1716),1))</f>
        <v/>
      </c>
      <c r="I1716" s="35">
        <f>IF(A1716="","",IF(G1716="",H1716,DATE(YEAR(G1716),MONTH(G1716),1)))</f>
        <v/>
      </c>
      <c r="J1716" s="36">
        <f>IF(D1716="","",IFERROR(VLOOKUP(D1716,'Settings'!$A$18:$B$48,2,FALSE),"Not in categories"))</f>
        <v/>
      </c>
    </row>
    <row r="1717">
      <c r="A1717" s="31" t="n"/>
      <c r="B1717" s="32" t="n"/>
      <c r="C1717" s="32" t="n"/>
      <c r="D1717" s="33" t="n"/>
      <c r="E1717" s="33" t="n"/>
      <c r="F1717" s="33" t="n"/>
      <c r="G1717" s="34" t="n"/>
      <c r="H1717" s="35">
        <f>IF(A1717="","",DATE(YEAR(A1717),MONTH(A1717),1))</f>
        <v/>
      </c>
      <c r="I1717" s="35">
        <f>IF(A1717="","",IF(G1717="",H1717,DATE(YEAR(G1717),MONTH(G1717),1)))</f>
        <v/>
      </c>
      <c r="J1717" s="36">
        <f>IF(D1717="","",IFERROR(VLOOKUP(D1717,'Settings'!$A$18:$B$48,2,FALSE),"Not in categories"))</f>
        <v/>
      </c>
    </row>
    <row r="1718">
      <c r="A1718" s="31" t="n"/>
      <c r="B1718" s="32" t="n"/>
      <c r="C1718" s="32" t="n"/>
      <c r="D1718" s="33" t="n"/>
      <c r="E1718" s="33" t="n"/>
      <c r="F1718" s="33" t="n"/>
      <c r="G1718" s="34" t="n"/>
      <c r="H1718" s="35">
        <f>IF(A1718="","",DATE(YEAR(A1718),MONTH(A1718),1))</f>
        <v/>
      </c>
      <c r="I1718" s="35">
        <f>IF(A1718="","",IF(G1718="",H1718,DATE(YEAR(G1718),MONTH(G1718),1)))</f>
        <v/>
      </c>
      <c r="J1718" s="36">
        <f>IF(D1718="","",IFERROR(VLOOKUP(D1718,'Settings'!$A$18:$B$48,2,FALSE),"Not in categories"))</f>
        <v/>
      </c>
    </row>
    <row r="1719">
      <c r="A1719" s="31" t="n"/>
      <c r="B1719" s="32" t="n"/>
      <c r="C1719" s="32" t="n"/>
      <c r="D1719" s="33" t="n"/>
      <c r="E1719" s="33" t="n"/>
      <c r="F1719" s="33" t="n"/>
      <c r="G1719" s="34" t="n"/>
      <c r="H1719" s="35">
        <f>IF(A1719="","",DATE(YEAR(A1719),MONTH(A1719),1))</f>
        <v/>
      </c>
      <c r="I1719" s="35">
        <f>IF(A1719="","",IF(G1719="",H1719,DATE(YEAR(G1719),MONTH(G1719),1)))</f>
        <v/>
      </c>
      <c r="J1719" s="36">
        <f>IF(D1719="","",IFERROR(VLOOKUP(D1719,'Settings'!$A$18:$B$48,2,FALSE),"Not in categories"))</f>
        <v/>
      </c>
    </row>
    <row r="1720">
      <c r="A1720" s="31" t="n"/>
      <c r="B1720" s="32" t="n"/>
      <c r="C1720" s="32" t="n"/>
      <c r="D1720" s="33" t="n"/>
      <c r="E1720" s="33" t="n"/>
      <c r="F1720" s="33" t="n"/>
      <c r="G1720" s="34" t="n"/>
      <c r="H1720" s="35">
        <f>IF(A1720="","",DATE(YEAR(A1720),MONTH(A1720),1))</f>
        <v/>
      </c>
      <c r="I1720" s="35">
        <f>IF(A1720="","",IF(G1720="",H1720,DATE(YEAR(G1720),MONTH(G1720),1)))</f>
        <v/>
      </c>
      <c r="J1720" s="36">
        <f>IF(D1720="","",IFERROR(VLOOKUP(D1720,'Settings'!$A$18:$B$48,2,FALSE),"Not in categories"))</f>
        <v/>
      </c>
    </row>
    <row r="1721">
      <c r="A1721" s="31" t="n"/>
      <c r="B1721" s="32" t="n"/>
      <c r="C1721" s="32" t="n"/>
      <c r="D1721" s="33" t="n"/>
      <c r="E1721" s="33" t="n"/>
      <c r="F1721" s="33" t="n"/>
      <c r="G1721" s="34" t="n"/>
      <c r="H1721" s="35">
        <f>IF(A1721="","",DATE(YEAR(A1721),MONTH(A1721),1))</f>
        <v/>
      </c>
      <c r="I1721" s="35">
        <f>IF(A1721="","",IF(G1721="",H1721,DATE(YEAR(G1721),MONTH(G1721),1)))</f>
        <v/>
      </c>
      <c r="J1721" s="36">
        <f>IF(D1721="","",IFERROR(VLOOKUP(D1721,'Settings'!$A$18:$B$48,2,FALSE),"Not in categories"))</f>
        <v/>
      </c>
    </row>
    <row r="1722">
      <c r="A1722" s="31" t="n"/>
      <c r="B1722" s="32" t="n"/>
      <c r="C1722" s="32" t="n"/>
      <c r="D1722" s="33" t="n"/>
      <c r="E1722" s="33" t="n"/>
      <c r="F1722" s="33" t="n"/>
      <c r="G1722" s="34" t="n"/>
      <c r="H1722" s="35">
        <f>IF(A1722="","",DATE(YEAR(A1722),MONTH(A1722),1))</f>
        <v/>
      </c>
      <c r="I1722" s="35">
        <f>IF(A1722="","",IF(G1722="",H1722,DATE(YEAR(G1722),MONTH(G1722),1)))</f>
        <v/>
      </c>
      <c r="J1722" s="36">
        <f>IF(D1722="","",IFERROR(VLOOKUP(D1722,'Settings'!$A$18:$B$48,2,FALSE),"Not in categories"))</f>
        <v/>
      </c>
    </row>
    <row r="1723">
      <c r="A1723" s="31" t="n"/>
      <c r="B1723" s="32" t="n"/>
      <c r="C1723" s="32" t="n"/>
      <c r="D1723" s="33" t="n"/>
      <c r="E1723" s="33" t="n"/>
      <c r="F1723" s="33" t="n"/>
      <c r="G1723" s="34" t="n"/>
      <c r="H1723" s="35">
        <f>IF(A1723="","",DATE(YEAR(A1723),MONTH(A1723),1))</f>
        <v/>
      </c>
      <c r="I1723" s="35">
        <f>IF(A1723="","",IF(G1723="",H1723,DATE(YEAR(G1723),MONTH(G1723),1)))</f>
        <v/>
      </c>
      <c r="J1723" s="36">
        <f>IF(D1723="","",IFERROR(VLOOKUP(D1723,'Settings'!$A$18:$B$48,2,FALSE),"Not in categories"))</f>
        <v/>
      </c>
    </row>
    <row r="1724">
      <c r="A1724" s="31" t="n"/>
      <c r="B1724" s="32" t="n"/>
      <c r="C1724" s="32" t="n"/>
      <c r="D1724" s="33" t="n"/>
      <c r="E1724" s="33" t="n"/>
      <c r="F1724" s="33" t="n"/>
      <c r="G1724" s="34" t="n"/>
      <c r="H1724" s="35">
        <f>IF(A1724="","",DATE(YEAR(A1724),MONTH(A1724),1))</f>
        <v/>
      </c>
      <c r="I1724" s="35">
        <f>IF(A1724="","",IF(G1724="",H1724,DATE(YEAR(G1724),MONTH(G1724),1)))</f>
        <v/>
      </c>
      <c r="J1724" s="36">
        <f>IF(D1724="","",IFERROR(VLOOKUP(D1724,'Settings'!$A$18:$B$48,2,FALSE),"Not in categories"))</f>
        <v/>
      </c>
    </row>
    <row r="1725">
      <c r="A1725" s="31" t="n"/>
      <c r="B1725" s="32" t="n"/>
      <c r="C1725" s="32" t="n"/>
      <c r="D1725" s="33" t="n"/>
      <c r="E1725" s="33" t="n"/>
      <c r="F1725" s="33" t="n"/>
      <c r="G1725" s="34" t="n"/>
      <c r="H1725" s="35">
        <f>IF(A1725="","",DATE(YEAR(A1725),MONTH(A1725),1))</f>
        <v/>
      </c>
      <c r="I1725" s="35">
        <f>IF(A1725="","",IF(G1725="",H1725,DATE(YEAR(G1725),MONTH(G1725),1)))</f>
        <v/>
      </c>
      <c r="J1725" s="36">
        <f>IF(D1725="","",IFERROR(VLOOKUP(D1725,'Settings'!$A$18:$B$48,2,FALSE),"Not in categories"))</f>
        <v/>
      </c>
    </row>
    <row r="1726">
      <c r="A1726" s="31" t="n"/>
      <c r="B1726" s="32" t="n"/>
      <c r="C1726" s="32" t="n"/>
      <c r="D1726" s="33" t="n"/>
      <c r="E1726" s="33" t="n"/>
      <c r="F1726" s="33" t="n"/>
      <c r="G1726" s="34" t="n"/>
      <c r="H1726" s="35">
        <f>IF(A1726="","",DATE(YEAR(A1726),MONTH(A1726),1))</f>
        <v/>
      </c>
      <c r="I1726" s="35">
        <f>IF(A1726="","",IF(G1726="",H1726,DATE(YEAR(G1726),MONTH(G1726),1)))</f>
        <v/>
      </c>
      <c r="J1726" s="36">
        <f>IF(D1726="","",IFERROR(VLOOKUP(D1726,'Settings'!$A$18:$B$48,2,FALSE),"Not in categories"))</f>
        <v/>
      </c>
    </row>
    <row r="1727">
      <c r="A1727" s="31" t="n"/>
      <c r="B1727" s="32" t="n"/>
      <c r="C1727" s="32" t="n"/>
      <c r="D1727" s="33" t="n"/>
      <c r="E1727" s="33" t="n"/>
      <c r="F1727" s="33" t="n"/>
      <c r="G1727" s="34" t="n"/>
      <c r="H1727" s="35">
        <f>IF(A1727="","",DATE(YEAR(A1727),MONTH(A1727),1))</f>
        <v/>
      </c>
      <c r="I1727" s="35">
        <f>IF(A1727="","",IF(G1727="",H1727,DATE(YEAR(G1727),MONTH(G1727),1)))</f>
        <v/>
      </c>
      <c r="J1727" s="36">
        <f>IF(D1727="","",IFERROR(VLOOKUP(D1727,'Settings'!$A$18:$B$48,2,FALSE),"Not in categories"))</f>
        <v/>
      </c>
    </row>
    <row r="1728">
      <c r="A1728" s="31" t="n"/>
      <c r="B1728" s="32" t="n"/>
      <c r="C1728" s="32" t="n"/>
      <c r="D1728" s="33" t="n"/>
      <c r="E1728" s="33" t="n"/>
      <c r="F1728" s="33" t="n"/>
      <c r="G1728" s="34" t="n"/>
      <c r="H1728" s="35">
        <f>IF(A1728="","",DATE(YEAR(A1728),MONTH(A1728),1))</f>
        <v/>
      </c>
      <c r="I1728" s="35">
        <f>IF(A1728="","",IF(G1728="",H1728,DATE(YEAR(G1728),MONTH(G1728),1)))</f>
        <v/>
      </c>
      <c r="J1728" s="36">
        <f>IF(D1728="","",IFERROR(VLOOKUP(D1728,'Settings'!$A$18:$B$48,2,FALSE),"Not in categories"))</f>
        <v/>
      </c>
    </row>
    <row r="1729">
      <c r="A1729" s="31" t="n"/>
      <c r="B1729" s="32" t="n"/>
      <c r="C1729" s="32" t="n"/>
      <c r="D1729" s="33" t="n"/>
      <c r="E1729" s="33" t="n"/>
      <c r="F1729" s="33" t="n"/>
      <c r="G1729" s="34" t="n"/>
      <c r="H1729" s="35">
        <f>IF(A1729="","",DATE(YEAR(A1729),MONTH(A1729),1))</f>
        <v/>
      </c>
      <c r="I1729" s="35">
        <f>IF(A1729="","",IF(G1729="",H1729,DATE(YEAR(G1729),MONTH(G1729),1)))</f>
        <v/>
      </c>
      <c r="J1729" s="36">
        <f>IF(D1729="","",IFERROR(VLOOKUP(D1729,'Settings'!$A$18:$B$48,2,FALSE),"Not in categories"))</f>
        <v/>
      </c>
    </row>
    <row r="1730">
      <c r="A1730" s="31" t="n"/>
      <c r="B1730" s="32" t="n"/>
      <c r="C1730" s="32" t="n"/>
      <c r="D1730" s="33" t="n"/>
      <c r="E1730" s="33" t="n"/>
      <c r="F1730" s="33" t="n"/>
      <c r="G1730" s="34" t="n"/>
      <c r="H1730" s="35">
        <f>IF(A1730="","",DATE(YEAR(A1730),MONTH(A1730),1))</f>
        <v/>
      </c>
      <c r="I1730" s="35">
        <f>IF(A1730="","",IF(G1730="",H1730,DATE(YEAR(G1730),MONTH(G1730),1)))</f>
        <v/>
      </c>
      <c r="J1730" s="36">
        <f>IF(D1730="","",IFERROR(VLOOKUP(D1730,'Settings'!$A$18:$B$48,2,FALSE),"Not in categories"))</f>
        <v/>
      </c>
    </row>
    <row r="1731">
      <c r="A1731" s="31" t="n"/>
      <c r="B1731" s="32" t="n"/>
      <c r="C1731" s="32" t="n"/>
      <c r="D1731" s="33" t="n"/>
      <c r="E1731" s="33" t="n"/>
      <c r="F1731" s="33" t="n"/>
      <c r="G1731" s="34" t="n"/>
      <c r="H1731" s="35">
        <f>IF(A1731="","",DATE(YEAR(A1731),MONTH(A1731),1))</f>
        <v/>
      </c>
      <c r="I1731" s="35">
        <f>IF(A1731="","",IF(G1731="",H1731,DATE(YEAR(G1731),MONTH(G1731),1)))</f>
        <v/>
      </c>
      <c r="J1731" s="36">
        <f>IF(D1731="","",IFERROR(VLOOKUP(D1731,'Settings'!$A$18:$B$48,2,FALSE),"Not in categories"))</f>
        <v/>
      </c>
    </row>
    <row r="1732">
      <c r="A1732" s="31" t="n"/>
      <c r="B1732" s="32" t="n"/>
      <c r="C1732" s="32" t="n"/>
      <c r="D1732" s="33" t="n"/>
      <c r="E1732" s="33" t="n"/>
      <c r="F1732" s="33" t="n"/>
      <c r="G1732" s="34" t="n"/>
      <c r="H1732" s="35">
        <f>IF(A1732="","",DATE(YEAR(A1732),MONTH(A1732),1))</f>
        <v/>
      </c>
      <c r="I1732" s="35">
        <f>IF(A1732="","",IF(G1732="",H1732,DATE(YEAR(G1732),MONTH(G1732),1)))</f>
        <v/>
      </c>
      <c r="J1732" s="36">
        <f>IF(D1732="","",IFERROR(VLOOKUP(D1732,'Settings'!$A$18:$B$48,2,FALSE),"Not in categories"))</f>
        <v/>
      </c>
    </row>
    <row r="1733">
      <c r="A1733" s="31" t="n"/>
      <c r="B1733" s="32" t="n"/>
      <c r="C1733" s="32" t="n"/>
      <c r="D1733" s="33" t="n"/>
      <c r="E1733" s="33" t="n"/>
      <c r="F1733" s="33" t="n"/>
      <c r="G1733" s="34" t="n"/>
      <c r="H1733" s="35">
        <f>IF(A1733="","",DATE(YEAR(A1733),MONTH(A1733),1))</f>
        <v/>
      </c>
      <c r="I1733" s="35">
        <f>IF(A1733="","",IF(G1733="",H1733,DATE(YEAR(G1733),MONTH(G1733),1)))</f>
        <v/>
      </c>
      <c r="J1733" s="36">
        <f>IF(D1733="","",IFERROR(VLOOKUP(D1733,'Settings'!$A$18:$B$48,2,FALSE),"Not in categories"))</f>
        <v/>
      </c>
    </row>
    <row r="1734">
      <c r="A1734" s="31" t="n"/>
      <c r="B1734" s="32" t="n"/>
      <c r="C1734" s="32" t="n"/>
      <c r="D1734" s="33" t="n"/>
      <c r="E1734" s="33" t="n"/>
      <c r="F1734" s="33" t="n"/>
      <c r="G1734" s="34" t="n"/>
      <c r="H1734" s="35">
        <f>IF(A1734="","",DATE(YEAR(A1734),MONTH(A1734),1))</f>
        <v/>
      </c>
      <c r="I1734" s="35">
        <f>IF(A1734="","",IF(G1734="",H1734,DATE(YEAR(G1734),MONTH(G1734),1)))</f>
        <v/>
      </c>
      <c r="J1734" s="36">
        <f>IF(D1734="","",IFERROR(VLOOKUP(D1734,'Settings'!$A$18:$B$48,2,FALSE),"Not in categories"))</f>
        <v/>
      </c>
    </row>
    <row r="1735">
      <c r="A1735" s="31" t="n"/>
      <c r="B1735" s="32" t="n"/>
      <c r="C1735" s="32" t="n"/>
      <c r="D1735" s="33" t="n"/>
      <c r="E1735" s="33" t="n"/>
      <c r="F1735" s="33" t="n"/>
      <c r="G1735" s="34" t="n"/>
      <c r="H1735" s="35">
        <f>IF(A1735="","",DATE(YEAR(A1735),MONTH(A1735),1))</f>
        <v/>
      </c>
      <c r="I1735" s="35">
        <f>IF(A1735="","",IF(G1735="",H1735,DATE(YEAR(G1735),MONTH(G1735),1)))</f>
        <v/>
      </c>
      <c r="J1735" s="36">
        <f>IF(D1735="","",IFERROR(VLOOKUP(D1735,'Settings'!$A$18:$B$48,2,FALSE),"Not in categories"))</f>
        <v/>
      </c>
    </row>
    <row r="1736">
      <c r="A1736" s="31" t="n"/>
      <c r="B1736" s="32" t="n"/>
      <c r="C1736" s="32" t="n"/>
      <c r="D1736" s="33" t="n"/>
      <c r="E1736" s="33" t="n"/>
      <c r="F1736" s="33" t="n"/>
      <c r="G1736" s="34" t="n"/>
      <c r="H1736" s="35">
        <f>IF(A1736="","",DATE(YEAR(A1736),MONTH(A1736),1))</f>
        <v/>
      </c>
      <c r="I1736" s="35">
        <f>IF(A1736="","",IF(G1736="",H1736,DATE(YEAR(G1736),MONTH(G1736),1)))</f>
        <v/>
      </c>
      <c r="J1736" s="36">
        <f>IF(D1736="","",IFERROR(VLOOKUP(D1736,'Settings'!$A$18:$B$48,2,FALSE),"Not in categories"))</f>
        <v/>
      </c>
    </row>
    <row r="1737">
      <c r="A1737" s="31" t="n"/>
      <c r="B1737" s="32" t="n"/>
      <c r="C1737" s="32" t="n"/>
      <c r="D1737" s="33" t="n"/>
      <c r="E1737" s="33" t="n"/>
      <c r="F1737" s="33" t="n"/>
      <c r="G1737" s="34" t="n"/>
      <c r="H1737" s="35">
        <f>IF(A1737="","",DATE(YEAR(A1737),MONTH(A1737),1))</f>
        <v/>
      </c>
      <c r="I1737" s="35">
        <f>IF(A1737="","",IF(G1737="",H1737,DATE(YEAR(G1737),MONTH(G1737),1)))</f>
        <v/>
      </c>
      <c r="J1737" s="36">
        <f>IF(D1737="","",IFERROR(VLOOKUP(D1737,'Settings'!$A$18:$B$48,2,FALSE),"Not in categories"))</f>
        <v/>
      </c>
    </row>
    <row r="1738">
      <c r="A1738" s="31" t="n"/>
      <c r="B1738" s="32" t="n"/>
      <c r="C1738" s="32" t="n"/>
      <c r="D1738" s="33" t="n"/>
      <c r="E1738" s="33" t="n"/>
      <c r="F1738" s="33" t="n"/>
      <c r="G1738" s="34" t="n"/>
      <c r="H1738" s="35">
        <f>IF(A1738="","",DATE(YEAR(A1738),MONTH(A1738),1))</f>
        <v/>
      </c>
      <c r="I1738" s="35">
        <f>IF(A1738="","",IF(G1738="",H1738,DATE(YEAR(G1738),MONTH(G1738),1)))</f>
        <v/>
      </c>
      <c r="J1738" s="36">
        <f>IF(D1738="","",IFERROR(VLOOKUP(D1738,'Settings'!$A$18:$B$48,2,FALSE),"Not in categories"))</f>
        <v/>
      </c>
    </row>
    <row r="1739">
      <c r="A1739" s="31" t="n"/>
      <c r="B1739" s="32" t="n"/>
      <c r="C1739" s="32" t="n"/>
      <c r="D1739" s="33" t="n"/>
      <c r="E1739" s="33" t="n"/>
      <c r="F1739" s="33" t="n"/>
      <c r="G1739" s="34" t="n"/>
      <c r="H1739" s="35">
        <f>IF(A1739="","",DATE(YEAR(A1739),MONTH(A1739),1))</f>
        <v/>
      </c>
      <c r="I1739" s="35">
        <f>IF(A1739="","",IF(G1739="",H1739,DATE(YEAR(G1739),MONTH(G1739),1)))</f>
        <v/>
      </c>
      <c r="J1739" s="36">
        <f>IF(D1739="","",IFERROR(VLOOKUP(D1739,'Settings'!$A$18:$B$48,2,FALSE),"Not in categories"))</f>
        <v/>
      </c>
    </row>
    <row r="1740">
      <c r="A1740" s="31" t="n"/>
      <c r="B1740" s="32" t="n"/>
      <c r="C1740" s="32" t="n"/>
      <c r="D1740" s="33" t="n"/>
      <c r="E1740" s="33" t="n"/>
      <c r="F1740" s="33" t="n"/>
      <c r="G1740" s="34" t="n"/>
      <c r="H1740" s="35">
        <f>IF(A1740="","",DATE(YEAR(A1740),MONTH(A1740),1))</f>
        <v/>
      </c>
      <c r="I1740" s="35">
        <f>IF(A1740="","",IF(G1740="",H1740,DATE(YEAR(G1740),MONTH(G1740),1)))</f>
        <v/>
      </c>
      <c r="J1740" s="36">
        <f>IF(D1740="","",IFERROR(VLOOKUP(D1740,'Settings'!$A$18:$B$48,2,FALSE),"Not in categories"))</f>
        <v/>
      </c>
    </row>
    <row r="1741">
      <c r="A1741" s="31" t="n"/>
      <c r="B1741" s="32" t="n"/>
      <c r="C1741" s="32" t="n"/>
      <c r="D1741" s="33" t="n"/>
      <c r="E1741" s="33" t="n"/>
      <c r="F1741" s="33" t="n"/>
      <c r="G1741" s="34" t="n"/>
      <c r="H1741" s="35">
        <f>IF(A1741="","",DATE(YEAR(A1741),MONTH(A1741),1))</f>
        <v/>
      </c>
      <c r="I1741" s="35">
        <f>IF(A1741="","",IF(G1741="",H1741,DATE(YEAR(G1741),MONTH(G1741),1)))</f>
        <v/>
      </c>
      <c r="J1741" s="36">
        <f>IF(D1741="","",IFERROR(VLOOKUP(D1741,'Settings'!$A$18:$B$48,2,FALSE),"Not in categories"))</f>
        <v/>
      </c>
    </row>
    <row r="1742">
      <c r="A1742" s="31" t="n"/>
      <c r="B1742" s="32" t="n"/>
      <c r="C1742" s="32" t="n"/>
      <c r="D1742" s="33" t="n"/>
      <c r="E1742" s="33" t="n"/>
      <c r="F1742" s="33" t="n"/>
      <c r="G1742" s="34" t="n"/>
      <c r="H1742" s="35">
        <f>IF(A1742="","",DATE(YEAR(A1742),MONTH(A1742),1))</f>
        <v/>
      </c>
      <c r="I1742" s="35">
        <f>IF(A1742="","",IF(G1742="",H1742,DATE(YEAR(G1742),MONTH(G1742),1)))</f>
        <v/>
      </c>
      <c r="J1742" s="36">
        <f>IF(D1742="","",IFERROR(VLOOKUP(D1742,'Settings'!$A$18:$B$48,2,FALSE),"Not in categories"))</f>
        <v/>
      </c>
    </row>
    <row r="1743">
      <c r="A1743" s="31" t="n"/>
      <c r="B1743" s="32" t="n"/>
      <c r="C1743" s="32" t="n"/>
      <c r="D1743" s="33" t="n"/>
      <c r="E1743" s="33" t="n"/>
      <c r="F1743" s="33" t="n"/>
      <c r="G1743" s="34" t="n"/>
      <c r="H1743" s="35">
        <f>IF(A1743="","",DATE(YEAR(A1743),MONTH(A1743),1))</f>
        <v/>
      </c>
      <c r="I1743" s="35">
        <f>IF(A1743="","",IF(G1743="",H1743,DATE(YEAR(G1743),MONTH(G1743),1)))</f>
        <v/>
      </c>
      <c r="J1743" s="36">
        <f>IF(D1743="","",IFERROR(VLOOKUP(D1743,'Settings'!$A$18:$B$48,2,FALSE),"Not in categories"))</f>
        <v/>
      </c>
    </row>
    <row r="1744">
      <c r="A1744" s="31" t="n"/>
      <c r="B1744" s="32" t="n"/>
      <c r="C1744" s="32" t="n"/>
      <c r="D1744" s="33" t="n"/>
      <c r="E1744" s="33" t="n"/>
      <c r="F1744" s="33" t="n"/>
      <c r="G1744" s="34" t="n"/>
      <c r="H1744" s="35">
        <f>IF(A1744="","",DATE(YEAR(A1744),MONTH(A1744),1))</f>
        <v/>
      </c>
      <c r="I1744" s="35">
        <f>IF(A1744="","",IF(G1744="",H1744,DATE(YEAR(G1744),MONTH(G1744),1)))</f>
        <v/>
      </c>
      <c r="J1744" s="36">
        <f>IF(D1744="","",IFERROR(VLOOKUP(D1744,'Settings'!$A$18:$B$48,2,FALSE),"Not in categories"))</f>
        <v/>
      </c>
    </row>
    <row r="1745">
      <c r="A1745" s="31" t="n"/>
      <c r="B1745" s="32" t="n"/>
      <c r="C1745" s="32" t="n"/>
      <c r="D1745" s="33" t="n"/>
      <c r="E1745" s="33" t="n"/>
      <c r="F1745" s="33" t="n"/>
      <c r="G1745" s="34" t="n"/>
      <c r="H1745" s="35">
        <f>IF(A1745="","",DATE(YEAR(A1745),MONTH(A1745),1))</f>
        <v/>
      </c>
      <c r="I1745" s="35">
        <f>IF(A1745="","",IF(G1745="",H1745,DATE(YEAR(G1745),MONTH(G1745),1)))</f>
        <v/>
      </c>
      <c r="J1745" s="36">
        <f>IF(D1745="","",IFERROR(VLOOKUP(D1745,'Settings'!$A$18:$B$48,2,FALSE),"Not in categories"))</f>
        <v/>
      </c>
    </row>
    <row r="1746">
      <c r="A1746" s="31" t="n"/>
      <c r="B1746" s="32" t="n"/>
      <c r="C1746" s="32" t="n"/>
      <c r="D1746" s="33" t="n"/>
      <c r="E1746" s="33" t="n"/>
      <c r="F1746" s="33" t="n"/>
      <c r="G1746" s="34" t="n"/>
      <c r="H1746" s="35">
        <f>IF(A1746="","",DATE(YEAR(A1746),MONTH(A1746),1))</f>
        <v/>
      </c>
      <c r="I1746" s="35">
        <f>IF(A1746="","",IF(G1746="",H1746,DATE(YEAR(G1746),MONTH(G1746),1)))</f>
        <v/>
      </c>
      <c r="J1746" s="36">
        <f>IF(D1746="","",IFERROR(VLOOKUP(D1746,'Settings'!$A$18:$B$48,2,FALSE),"Not in categories"))</f>
        <v/>
      </c>
    </row>
    <row r="1747">
      <c r="A1747" s="31" t="n"/>
      <c r="B1747" s="32" t="n"/>
      <c r="C1747" s="32" t="n"/>
      <c r="D1747" s="33" t="n"/>
      <c r="E1747" s="33" t="n"/>
      <c r="F1747" s="33" t="n"/>
      <c r="G1747" s="34" t="n"/>
      <c r="H1747" s="35">
        <f>IF(A1747="","",DATE(YEAR(A1747),MONTH(A1747),1))</f>
        <v/>
      </c>
      <c r="I1747" s="35">
        <f>IF(A1747="","",IF(G1747="",H1747,DATE(YEAR(G1747),MONTH(G1747),1)))</f>
        <v/>
      </c>
      <c r="J1747" s="36">
        <f>IF(D1747="","",IFERROR(VLOOKUP(D1747,'Settings'!$A$18:$B$48,2,FALSE),"Not in categories"))</f>
        <v/>
      </c>
    </row>
    <row r="1748">
      <c r="A1748" s="31" t="n"/>
      <c r="B1748" s="32" t="n"/>
      <c r="C1748" s="32" t="n"/>
      <c r="D1748" s="33" t="n"/>
      <c r="E1748" s="33" t="n"/>
      <c r="F1748" s="33" t="n"/>
      <c r="G1748" s="34" t="n"/>
      <c r="H1748" s="35">
        <f>IF(A1748="","",DATE(YEAR(A1748),MONTH(A1748),1))</f>
        <v/>
      </c>
      <c r="I1748" s="35">
        <f>IF(A1748="","",IF(G1748="",H1748,DATE(YEAR(G1748),MONTH(G1748),1)))</f>
        <v/>
      </c>
      <c r="J1748" s="36">
        <f>IF(D1748="","",IFERROR(VLOOKUP(D1748,'Settings'!$A$18:$B$48,2,FALSE),"Not in categories"))</f>
        <v/>
      </c>
    </row>
    <row r="1749">
      <c r="A1749" s="31" t="n"/>
      <c r="B1749" s="32" t="n"/>
      <c r="C1749" s="32" t="n"/>
      <c r="D1749" s="33" t="n"/>
      <c r="E1749" s="33" t="n"/>
      <c r="F1749" s="33" t="n"/>
      <c r="G1749" s="34" t="n"/>
      <c r="H1749" s="35">
        <f>IF(A1749="","",DATE(YEAR(A1749),MONTH(A1749),1))</f>
        <v/>
      </c>
      <c r="I1749" s="35">
        <f>IF(A1749="","",IF(G1749="",H1749,DATE(YEAR(G1749),MONTH(G1749),1)))</f>
        <v/>
      </c>
      <c r="J1749" s="36">
        <f>IF(D1749="","",IFERROR(VLOOKUP(D1749,'Settings'!$A$18:$B$48,2,FALSE),"Not in categories"))</f>
        <v/>
      </c>
    </row>
    <row r="1750">
      <c r="A1750" s="31" t="n"/>
      <c r="B1750" s="32" t="n"/>
      <c r="C1750" s="32" t="n"/>
      <c r="D1750" s="33" t="n"/>
      <c r="E1750" s="33" t="n"/>
      <c r="F1750" s="33" t="n"/>
      <c r="G1750" s="34" t="n"/>
      <c r="H1750" s="35">
        <f>IF(A1750="","",DATE(YEAR(A1750),MONTH(A1750),1))</f>
        <v/>
      </c>
      <c r="I1750" s="35">
        <f>IF(A1750="","",IF(G1750="",H1750,DATE(YEAR(G1750),MONTH(G1750),1)))</f>
        <v/>
      </c>
      <c r="J1750" s="36">
        <f>IF(D1750="","",IFERROR(VLOOKUP(D1750,'Settings'!$A$18:$B$48,2,FALSE),"Not in categories"))</f>
        <v/>
      </c>
    </row>
    <row r="1751">
      <c r="A1751" s="31" t="n"/>
      <c r="B1751" s="32" t="n"/>
      <c r="C1751" s="32" t="n"/>
      <c r="D1751" s="33" t="n"/>
      <c r="E1751" s="33" t="n"/>
      <c r="F1751" s="33" t="n"/>
      <c r="G1751" s="34" t="n"/>
      <c r="H1751" s="35">
        <f>IF(A1751="","",DATE(YEAR(A1751),MONTH(A1751),1))</f>
        <v/>
      </c>
      <c r="I1751" s="35">
        <f>IF(A1751="","",IF(G1751="",H1751,DATE(YEAR(G1751),MONTH(G1751),1)))</f>
        <v/>
      </c>
      <c r="J1751" s="36">
        <f>IF(D1751="","",IFERROR(VLOOKUP(D1751,'Settings'!$A$18:$B$48,2,FALSE),"Not in categories"))</f>
        <v/>
      </c>
    </row>
    <row r="1752">
      <c r="A1752" s="31" t="n"/>
      <c r="B1752" s="32" t="n"/>
      <c r="C1752" s="32" t="n"/>
      <c r="D1752" s="33" t="n"/>
      <c r="E1752" s="33" t="n"/>
      <c r="F1752" s="33" t="n"/>
      <c r="G1752" s="34" t="n"/>
      <c r="H1752" s="35">
        <f>IF(A1752="","",DATE(YEAR(A1752),MONTH(A1752),1))</f>
        <v/>
      </c>
      <c r="I1752" s="35">
        <f>IF(A1752="","",IF(G1752="",H1752,DATE(YEAR(G1752),MONTH(G1752),1)))</f>
        <v/>
      </c>
      <c r="J1752" s="36">
        <f>IF(D1752="","",IFERROR(VLOOKUP(D1752,'Settings'!$A$18:$B$48,2,FALSE),"Not in categories"))</f>
        <v/>
      </c>
    </row>
    <row r="1753">
      <c r="A1753" s="31" t="n"/>
      <c r="B1753" s="32" t="n"/>
      <c r="C1753" s="32" t="n"/>
      <c r="D1753" s="33" t="n"/>
      <c r="E1753" s="33" t="n"/>
      <c r="F1753" s="33" t="n"/>
      <c r="G1753" s="34" t="n"/>
      <c r="H1753" s="35">
        <f>IF(A1753="","",DATE(YEAR(A1753),MONTH(A1753),1))</f>
        <v/>
      </c>
      <c r="I1753" s="35">
        <f>IF(A1753="","",IF(G1753="",H1753,DATE(YEAR(G1753),MONTH(G1753),1)))</f>
        <v/>
      </c>
      <c r="J1753" s="36">
        <f>IF(D1753="","",IFERROR(VLOOKUP(D1753,'Settings'!$A$18:$B$48,2,FALSE),"Not in categories"))</f>
        <v/>
      </c>
    </row>
    <row r="1754">
      <c r="A1754" s="31" t="n"/>
      <c r="B1754" s="32" t="n"/>
      <c r="C1754" s="32" t="n"/>
      <c r="D1754" s="33" t="n"/>
      <c r="E1754" s="33" t="n"/>
      <c r="F1754" s="33" t="n"/>
      <c r="G1754" s="34" t="n"/>
      <c r="H1754" s="35">
        <f>IF(A1754="","",DATE(YEAR(A1754),MONTH(A1754),1))</f>
        <v/>
      </c>
      <c r="I1754" s="35">
        <f>IF(A1754="","",IF(G1754="",H1754,DATE(YEAR(G1754),MONTH(G1754),1)))</f>
        <v/>
      </c>
      <c r="J1754" s="36">
        <f>IF(D1754="","",IFERROR(VLOOKUP(D1754,'Settings'!$A$18:$B$48,2,FALSE),"Not in categories"))</f>
        <v/>
      </c>
    </row>
    <row r="1755">
      <c r="A1755" s="31" t="n"/>
      <c r="B1755" s="32" t="n"/>
      <c r="C1755" s="32" t="n"/>
      <c r="D1755" s="33" t="n"/>
      <c r="E1755" s="33" t="n"/>
      <c r="F1755" s="33" t="n"/>
      <c r="G1755" s="34" t="n"/>
      <c r="H1755" s="35">
        <f>IF(A1755="","",DATE(YEAR(A1755),MONTH(A1755),1))</f>
        <v/>
      </c>
      <c r="I1755" s="35">
        <f>IF(A1755="","",IF(G1755="",H1755,DATE(YEAR(G1755),MONTH(G1755),1)))</f>
        <v/>
      </c>
      <c r="J1755" s="36">
        <f>IF(D1755="","",IFERROR(VLOOKUP(D1755,'Settings'!$A$18:$B$48,2,FALSE),"Not in categories"))</f>
        <v/>
      </c>
    </row>
    <row r="1756">
      <c r="A1756" s="31" t="n"/>
      <c r="B1756" s="32" t="n"/>
      <c r="C1756" s="32" t="n"/>
      <c r="D1756" s="33" t="n"/>
      <c r="E1756" s="33" t="n"/>
      <c r="F1756" s="33" t="n"/>
      <c r="G1756" s="34" t="n"/>
      <c r="H1756" s="35">
        <f>IF(A1756="","",DATE(YEAR(A1756),MONTH(A1756),1))</f>
        <v/>
      </c>
      <c r="I1756" s="35">
        <f>IF(A1756="","",IF(G1756="",H1756,DATE(YEAR(G1756),MONTH(G1756),1)))</f>
        <v/>
      </c>
      <c r="J1756" s="36">
        <f>IF(D1756="","",IFERROR(VLOOKUP(D1756,'Settings'!$A$18:$B$48,2,FALSE),"Not in categories"))</f>
        <v/>
      </c>
    </row>
    <row r="1757">
      <c r="A1757" s="31" t="n"/>
      <c r="B1757" s="32" t="n"/>
      <c r="C1757" s="32" t="n"/>
      <c r="D1757" s="33" t="n"/>
      <c r="E1757" s="33" t="n"/>
      <c r="F1757" s="33" t="n"/>
      <c r="G1757" s="34" t="n"/>
      <c r="H1757" s="35">
        <f>IF(A1757="","",DATE(YEAR(A1757),MONTH(A1757),1))</f>
        <v/>
      </c>
      <c r="I1757" s="35">
        <f>IF(A1757="","",IF(G1757="",H1757,DATE(YEAR(G1757),MONTH(G1757),1)))</f>
        <v/>
      </c>
      <c r="J1757" s="36">
        <f>IF(D1757="","",IFERROR(VLOOKUP(D1757,'Settings'!$A$18:$B$48,2,FALSE),"Not in categories"))</f>
        <v/>
      </c>
    </row>
    <row r="1758">
      <c r="A1758" s="31" t="n"/>
      <c r="B1758" s="32" t="n"/>
      <c r="C1758" s="32" t="n"/>
      <c r="D1758" s="33" t="n"/>
      <c r="E1758" s="33" t="n"/>
      <c r="F1758" s="33" t="n"/>
      <c r="G1758" s="34" t="n"/>
      <c r="H1758" s="35">
        <f>IF(A1758="","",DATE(YEAR(A1758),MONTH(A1758),1))</f>
        <v/>
      </c>
      <c r="I1758" s="35">
        <f>IF(A1758="","",IF(G1758="",H1758,DATE(YEAR(G1758),MONTH(G1758),1)))</f>
        <v/>
      </c>
      <c r="J1758" s="36">
        <f>IF(D1758="","",IFERROR(VLOOKUP(D1758,'Settings'!$A$18:$B$48,2,FALSE),"Not in categories"))</f>
        <v/>
      </c>
    </row>
    <row r="1759">
      <c r="A1759" s="31" t="n"/>
      <c r="B1759" s="32" t="n"/>
      <c r="C1759" s="32" t="n"/>
      <c r="D1759" s="33" t="n"/>
      <c r="E1759" s="33" t="n"/>
      <c r="F1759" s="33" t="n"/>
      <c r="G1759" s="34" t="n"/>
      <c r="H1759" s="35">
        <f>IF(A1759="","",DATE(YEAR(A1759),MONTH(A1759),1))</f>
        <v/>
      </c>
      <c r="I1759" s="35">
        <f>IF(A1759="","",IF(G1759="",H1759,DATE(YEAR(G1759),MONTH(G1759),1)))</f>
        <v/>
      </c>
      <c r="J1759" s="36">
        <f>IF(D1759="","",IFERROR(VLOOKUP(D1759,'Settings'!$A$18:$B$48,2,FALSE),"Not in categories"))</f>
        <v/>
      </c>
    </row>
    <row r="1760">
      <c r="A1760" s="31" t="n"/>
      <c r="B1760" s="32" t="n"/>
      <c r="C1760" s="32" t="n"/>
      <c r="D1760" s="33" t="n"/>
      <c r="E1760" s="33" t="n"/>
      <c r="F1760" s="33" t="n"/>
      <c r="G1760" s="34" t="n"/>
      <c r="H1760" s="35">
        <f>IF(A1760="","",DATE(YEAR(A1760),MONTH(A1760),1))</f>
        <v/>
      </c>
      <c r="I1760" s="35">
        <f>IF(A1760="","",IF(G1760="",H1760,DATE(YEAR(G1760),MONTH(G1760),1)))</f>
        <v/>
      </c>
      <c r="J1760" s="36">
        <f>IF(D1760="","",IFERROR(VLOOKUP(D1760,'Settings'!$A$18:$B$48,2,FALSE),"Not in categories"))</f>
        <v/>
      </c>
    </row>
    <row r="1761">
      <c r="A1761" s="31" t="n"/>
      <c r="B1761" s="32" t="n"/>
      <c r="C1761" s="32" t="n"/>
      <c r="D1761" s="33" t="n"/>
      <c r="E1761" s="33" t="n"/>
      <c r="F1761" s="33" t="n"/>
      <c r="G1761" s="34" t="n"/>
      <c r="H1761" s="35">
        <f>IF(A1761="","",DATE(YEAR(A1761),MONTH(A1761),1))</f>
        <v/>
      </c>
      <c r="I1761" s="35">
        <f>IF(A1761="","",IF(G1761="",H1761,DATE(YEAR(G1761),MONTH(G1761),1)))</f>
        <v/>
      </c>
      <c r="J1761" s="36">
        <f>IF(D1761="","",IFERROR(VLOOKUP(D1761,'Settings'!$A$18:$B$48,2,FALSE),"Not in categories"))</f>
        <v/>
      </c>
    </row>
    <row r="1762">
      <c r="A1762" s="31" t="n"/>
      <c r="B1762" s="32" t="n"/>
      <c r="C1762" s="32" t="n"/>
      <c r="D1762" s="33" t="n"/>
      <c r="E1762" s="33" t="n"/>
      <c r="F1762" s="33" t="n"/>
      <c r="G1762" s="34" t="n"/>
      <c r="H1762" s="35">
        <f>IF(A1762="","",DATE(YEAR(A1762),MONTH(A1762),1))</f>
        <v/>
      </c>
      <c r="I1762" s="35">
        <f>IF(A1762="","",IF(G1762="",H1762,DATE(YEAR(G1762),MONTH(G1762),1)))</f>
        <v/>
      </c>
      <c r="J1762" s="36">
        <f>IF(D1762="","",IFERROR(VLOOKUP(D1762,'Settings'!$A$18:$B$48,2,FALSE),"Not in categories"))</f>
        <v/>
      </c>
    </row>
    <row r="1763">
      <c r="A1763" s="31" t="n"/>
      <c r="B1763" s="32" t="n"/>
      <c r="C1763" s="32" t="n"/>
      <c r="D1763" s="33" t="n"/>
      <c r="E1763" s="33" t="n"/>
      <c r="F1763" s="33" t="n"/>
      <c r="G1763" s="34" t="n"/>
      <c r="H1763" s="35">
        <f>IF(A1763="","",DATE(YEAR(A1763),MONTH(A1763),1))</f>
        <v/>
      </c>
      <c r="I1763" s="35">
        <f>IF(A1763="","",IF(G1763="",H1763,DATE(YEAR(G1763),MONTH(G1763),1)))</f>
        <v/>
      </c>
      <c r="J1763" s="36">
        <f>IF(D1763="","",IFERROR(VLOOKUP(D1763,'Settings'!$A$18:$B$48,2,FALSE),"Not in categories"))</f>
        <v/>
      </c>
    </row>
    <row r="1764">
      <c r="A1764" s="31" t="n"/>
      <c r="B1764" s="32" t="n"/>
      <c r="C1764" s="32" t="n"/>
      <c r="D1764" s="33" t="n"/>
      <c r="E1764" s="33" t="n"/>
      <c r="F1764" s="33" t="n"/>
      <c r="G1764" s="34" t="n"/>
      <c r="H1764" s="35">
        <f>IF(A1764="","",DATE(YEAR(A1764),MONTH(A1764),1))</f>
        <v/>
      </c>
      <c r="I1764" s="35">
        <f>IF(A1764="","",IF(G1764="",H1764,DATE(YEAR(G1764),MONTH(G1764),1)))</f>
        <v/>
      </c>
      <c r="J1764" s="36">
        <f>IF(D1764="","",IFERROR(VLOOKUP(D1764,'Settings'!$A$18:$B$48,2,FALSE),"Not in categories"))</f>
        <v/>
      </c>
    </row>
    <row r="1765">
      <c r="A1765" s="31" t="n"/>
      <c r="B1765" s="32" t="n"/>
      <c r="C1765" s="32" t="n"/>
      <c r="D1765" s="33" t="n"/>
      <c r="E1765" s="33" t="n"/>
      <c r="F1765" s="33" t="n"/>
      <c r="G1765" s="34" t="n"/>
      <c r="H1765" s="35">
        <f>IF(A1765="","",DATE(YEAR(A1765),MONTH(A1765),1))</f>
        <v/>
      </c>
      <c r="I1765" s="35">
        <f>IF(A1765="","",IF(G1765="",H1765,DATE(YEAR(G1765),MONTH(G1765),1)))</f>
        <v/>
      </c>
      <c r="J1765" s="36">
        <f>IF(D1765="","",IFERROR(VLOOKUP(D1765,'Settings'!$A$18:$B$48,2,FALSE),"Not in categories"))</f>
        <v/>
      </c>
    </row>
    <row r="1766">
      <c r="A1766" s="31" t="n"/>
      <c r="B1766" s="32" t="n"/>
      <c r="C1766" s="32" t="n"/>
      <c r="D1766" s="33" t="n"/>
      <c r="E1766" s="33" t="n"/>
      <c r="F1766" s="33" t="n"/>
      <c r="G1766" s="34" t="n"/>
      <c r="H1766" s="35">
        <f>IF(A1766="","",DATE(YEAR(A1766),MONTH(A1766),1))</f>
        <v/>
      </c>
      <c r="I1766" s="35">
        <f>IF(A1766="","",IF(G1766="",H1766,DATE(YEAR(G1766),MONTH(G1766),1)))</f>
        <v/>
      </c>
      <c r="J1766" s="36">
        <f>IF(D1766="","",IFERROR(VLOOKUP(D1766,'Settings'!$A$18:$B$48,2,FALSE),"Not in categories"))</f>
        <v/>
      </c>
    </row>
    <row r="1767">
      <c r="A1767" s="31" t="n"/>
      <c r="B1767" s="32" t="n"/>
      <c r="C1767" s="32" t="n"/>
      <c r="D1767" s="33" t="n"/>
      <c r="E1767" s="33" t="n"/>
      <c r="F1767" s="33" t="n"/>
      <c r="G1767" s="34" t="n"/>
      <c r="H1767" s="35">
        <f>IF(A1767="","",DATE(YEAR(A1767),MONTH(A1767),1))</f>
        <v/>
      </c>
      <c r="I1767" s="35">
        <f>IF(A1767="","",IF(G1767="",H1767,DATE(YEAR(G1767),MONTH(G1767),1)))</f>
        <v/>
      </c>
      <c r="J1767" s="36">
        <f>IF(D1767="","",IFERROR(VLOOKUP(D1767,'Settings'!$A$18:$B$48,2,FALSE),"Not in categories"))</f>
        <v/>
      </c>
    </row>
    <row r="1768">
      <c r="A1768" s="31" t="n"/>
      <c r="B1768" s="32" t="n"/>
      <c r="C1768" s="32" t="n"/>
      <c r="D1768" s="33" t="n"/>
      <c r="E1768" s="33" t="n"/>
      <c r="F1768" s="33" t="n"/>
      <c r="G1768" s="34" t="n"/>
      <c r="H1768" s="35">
        <f>IF(A1768="","",DATE(YEAR(A1768),MONTH(A1768),1))</f>
        <v/>
      </c>
      <c r="I1768" s="35">
        <f>IF(A1768="","",IF(G1768="",H1768,DATE(YEAR(G1768),MONTH(G1768),1)))</f>
        <v/>
      </c>
      <c r="J1768" s="36">
        <f>IF(D1768="","",IFERROR(VLOOKUP(D1768,'Settings'!$A$18:$B$48,2,FALSE),"Not in categories"))</f>
        <v/>
      </c>
    </row>
    <row r="1769">
      <c r="A1769" s="31" t="n"/>
      <c r="B1769" s="32" t="n"/>
      <c r="C1769" s="32" t="n"/>
      <c r="D1769" s="33" t="n"/>
      <c r="E1769" s="33" t="n"/>
      <c r="F1769" s="33" t="n"/>
      <c r="G1769" s="34" t="n"/>
      <c r="H1769" s="35">
        <f>IF(A1769="","",DATE(YEAR(A1769),MONTH(A1769),1))</f>
        <v/>
      </c>
      <c r="I1769" s="35">
        <f>IF(A1769="","",IF(G1769="",H1769,DATE(YEAR(G1769),MONTH(G1769),1)))</f>
        <v/>
      </c>
      <c r="J1769" s="36">
        <f>IF(D1769="","",IFERROR(VLOOKUP(D1769,'Settings'!$A$18:$B$48,2,FALSE),"Not in categories"))</f>
        <v/>
      </c>
    </row>
    <row r="1770">
      <c r="A1770" s="31" t="n"/>
      <c r="B1770" s="32" t="n"/>
      <c r="C1770" s="32" t="n"/>
      <c r="D1770" s="33" t="n"/>
      <c r="E1770" s="33" t="n"/>
      <c r="F1770" s="33" t="n"/>
      <c r="G1770" s="34" t="n"/>
      <c r="H1770" s="35">
        <f>IF(A1770="","",DATE(YEAR(A1770),MONTH(A1770),1))</f>
        <v/>
      </c>
      <c r="I1770" s="35">
        <f>IF(A1770="","",IF(G1770="",H1770,DATE(YEAR(G1770),MONTH(G1770),1)))</f>
        <v/>
      </c>
      <c r="J1770" s="36">
        <f>IF(D1770="","",IFERROR(VLOOKUP(D1770,'Settings'!$A$18:$B$48,2,FALSE),"Not in categories"))</f>
        <v/>
      </c>
    </row>
    <row r="1771">
      <c r="A1771" s="31" t="n"/>
      <c r="B1771" s="32" t="n"/>
      <c r="C1771" s="32" t="n"/>
      <c r="D1771" s="33" t="n"/>
      <c r="E1771" s="33" t="n"/>
      <c r="F1771" s="33" t="n"/>
      <c r="G1771" s="34" t="n"/>
      <c r="H1771" s="35">
        <f>IF(A1771="","",DATE(YEAR(A1771),MONTH(A1771),1))</f>
        <v/>
      </c>
      <c r="I1771" s="35">
        <f>IF(A1771="","",IF(G1771="",H1771,DATE(YEAR(G1771),MONTH(G1771),1)))</f>
        <v/>
      </c>
      <c r="J1771" s="36">
        <f>IF(D1771="","",IFERROR(VLOOKUP(D1771,'Settings'!$A$18:$B$48,2,FALSE),"Not in categories"))</f>
        <v/>
      </c>
    </row>
    <row r="1772">
      <c r="A1772" s="31" t="n"/>
      <c r="B1772" s="32" t="n"/>
      <c r="C1772" s="32" t="n"/>
      <c r="D1772" s="33" t="n"/>
      <c r="E1772" s="33" t="n"/>
      <c r="F1772" s="33" t="n"/>
      <c r="G1772" s="34" t="n"/>
      <c r="H1772" s="35">
        <f>IF(A1772="","",DATE(YEAR(A1772),MONTH(A1772),1))</f>
        <v/>
      </c>
      <c r="I1772" s="35">
        <f>IF(A1772="","",IF(G1772="",H1772,DATE(YEAR(G1772),MONTH(G1772),1)))</f>
        <v/>
      </c>
      <c r="J1772" s="36">
        <f>IF(D1772="","",IFERROR(VLOOKUP(D1772,'Settings'!$A$18:$B$48,2,FALSE),"Not in categories"))</f>
        <v/>
      </c>
    </row>
    <row r="1773">
      <c r="A1773" s="31" t="n"/>
      <c r="B1773" s="32" t="n"/>
      <c r="C1773" s="32" t="n"/>
      <c r="D1773" s="33" t="n"/>
      <c r="E1773" s="33" t="n"/>
      <c r="F1773" s="33" t="n"/>
      <c r="G1773" s="34" t="n"/>
      <c r="H1773" s="35">
        <f>IF(A1773="","",DATE(YEAR(A1773),MONTH(A1773),1))</f>
        <v/>
      </c>
      <c r="I1773" s="35">
        <f>IF(A1773="","",IF(G1773="",H1773,DATE(YEAR(G1773),MONTH(G1773),1)))</f>
        <v/>
      </c>
      <c r="J1773" s="36">
        <f>IF(D1773="","",IFERROR(VLOOKUP(D1773,'Settings'!$A$18:$B$48,2,FALSE),"Not in categories"))</f>
        <v/>
      </c>
    </row>
    <row r="1774">
      <c r="A1774" s="31" t="n"/>
      <c r="B1774" s="32" t="n"/>
      <c r="C1774" s="32" t="n"/>
      <c r="D1774" s="33" t="n"/>
      <c r="E1774" s="33" t="n"/>
      <c r="F1774" s="33" t="n"/>
      <c r="G1774" s="34" t="n"/>
      <c r="H1774" s="35">
        <f>IF(A1774="","",DATE(YEAR(A1774),MONTH(A1774),1))</f>
        <v/>
      </c>
      <c r="I1774" s="35">
        <f>IF(A1774="","",IF(G1774="",H1774,DATE(YEAR(G1774),MONTH(G1774),1)))</f>
        <v/>
      </c>
      <c r="J1774" s="36">
        <f>IF(D1774="","",IFERROR(VLOOKUP(D1774,'Settings'!$A$18:$B$48,2,FALSE),"Not in categories"))</f>
        <v/>
      </c>
    </row>
    <row r="1775">
      <c r="A1775" s="31" t="n"/>
      <c r="B1775" s="32" t="n"/>
      <c r="C1775" s="32" t="n"/>
      <c r="D1775" s="33" t="n"/>
      <c r="E1775" s="33" t="n"/>
      <c r="F1775" s="33" t="n"/>
      <c r="G1775" s="34" t="n"/>
      <c r="H1775" s="35">
        <f>IF(A1775="","",DATE(YEAR(A1775),MONTH(A1775),1))</f>
        <v/>
      </c>
      <c r="I1775" s="35">
        <f>IF(A1775="","",IF(G1775="",H1775,DATE(YEAR(G1775),MONTH(G1775),1)))</f>
        <v/>
      </c>
      <c r="J1775" s="36">
        <f>IF(D1775="","",IFERROR(VLOOKUP(D1775,'Settings'!$A$18:$B$48,2,FALSE),"Not in categories"))</f>
        <v/>
      </c>
    </row>
    <row r="1776">
      <c r="A1776" s="31" t="n"/>
      <c r="B1776" s="32" t="n"/>
      <c r="C1776" s="32" t="n"/>
      <c r="D1776" s="33" t="n"/>
      <c r="E1776" s="33" t="n"/>
      <c r="F1776" s="33" t="n"/>
      <c r="G1776" s="34" t="n"/>
      <c r="H1776" s="35">
        <f>IF(A1776="","",DATE(YEAR(A1776),MONTH(A1776),1))</f>
        <v/>
      </c>
      <c r="I1776" s="35">
        <f>IF(A1776="","",IF(G1776="",H1776,DATE(YEAR(G1776),MONTH(G1776),1)))</f>
        <v/>
      </c>
      <c r="J1776" s="36">
        <f>IF(D1776="","",IFERROR(VLOOKUP(D1776,'Settings'!$A$18:$B$48,2,FALSE),"Not in categories"))</f>
        <v/>
      </c>
    </row>
    <row r="1777">
      <c r="A1777" s="31" t="n"/>
      <c r="B1777" s="32" t="n"/>
      <c r="C1777" s="32" t="n"/>
      <c r="D1777" s="33" t="n"/>
      <c r="E1777" s="33" t="n"/>
      <c r="F1777" s="33" t="n"/>
      <c r="G1777" s="34" t="n"/>
      <c r="H1777" s="35">
        <f>IF(A1777="","",DATE(YEAR(A1777),MONTH(A1777),1))</f>
        <v/>
      </c>
      <c r="I1777" s="35">
        <f>IF(A1777="","",IF(G1777="",H1777,DATE(YEAR(G1777),MONTH(G1777),1)))</f>
        <v/>
      </c>
      <c r="J1777" s="36">
        <f>IF(D1777="","",IFERROR(VLOOKUP(D1777,'Settings'!$A$18:$B$48,2,FALSE),"Not in categories"))</f>
        <v/>
      </c>
    </row>
    <row r="1778">
      <c r="A1778" s="31" t="n"/>
      <c r="B1778" s="32" t="n"/>
      <c r="C1778" s="32" t="n"/>
      <c r="D1778" s="33" t="n"/>
      <c r="E1778" s="33" t="n"/>
      <c r="F1778" s="33" t="n"/>
      <c r="G1778" s="34" t="n"/>
      <c r="H1778" s="35">
        <f>IF(A1778="","",DATE(YEAR(A1778),MONTH(A1778),1))</f>
        <v/>
      </c>
      <c r="I1778" s="35">
        <f>IF(A1778="","",IF(G1778="",H1778,DATE(YEAR(G1778),MONTH(G1778),1)))</f>
        <v/>
      </c>
      <c r="J1778" s="36">
        <f>IF(D1778="","",IFERROR(VLOOKUP(D1778,'Settings'!$A$18:$B$48,2,FALSE),"Not in categories"))</f>
        <v/>
      </c>
    </row>
    <row r="1779">
      <c r="A1779" s="31" t="n"/>
      <c r="B1779" s="32" t="n"/>
      <c r="C1779" s="32" t="n"/>
      <c r="D1779" s="33" t="n"/>
      <c r="E1779" s="33" t="n"/>
      <c r="F1779" s="33" t="n"/>
      <c r="G1779" s="34" t="n"/>
      <c r="H1779" s="35">
        <f>IF(A1779="","",DATE(YEAR(A1779),MONTH(A1779),1))</f>
        <v/>
      </c>
      <c r="I1779" s="35">
        <f>IF(A1779="","",IF(G1779="",H1779,DATE(YEAR(G1779),MONTH(G1779),1)))</f>
        <v/>
      </c>
      <c r="J1779" s="36">
        <f>IF(D1779="","",IFERROR(VLOOKUP(D1779,'Settings'!$A$18:$B$48,2,FALSE),"Not in categories"))</f>
        <v/>
      </c>
    </row>
    <row r="1780">
      <c r="A1780" s="31" t="n"/>
      <c r="B1780" s="32" t="n"/>
      <c r="C1780" s="32" t="n"/>
      <c r="D1780" s="33" t="n"/>
      <c r="E1780" s="33" t="n"/>
      <c r="F1780" s="33" t="n"/>
      <c r="G1780" s="34" t="n"/>
      <c r="H1780" s="35">
        <f>IF(A1780="","",DATE(YEAR(A1780),MONTH(A1780),1))</f>
        <v/>
      </c>
      <c r="I1780" s="35">
        <f>IF(A1780="","",IF(G1780="",H1780,DATE(YEAR(G1780),MONTH(G1780),1)))</f>
        <v/>
      </c>
      <c r="J1780" s="36">
        <f>IF(D1780="","",IFERROR(VLOOKUP(D1780,'Settings'!$A$18:$B$48,2,FALSE),"Not in categories"))</f>
        <v/>
      </c>
    </row>
    <row r="1781">
      <c r="A1781" s="31" t="n"/>
      <c r="B1781" s="32" t="n"/>
      <c r="C1781" s="32" t="n"/>
      <c r="D1781" s="33" t="n"/>
      <c r="E1781" s="33" t="n"/>
      <c r="F1781" s="33" t="n"/>
      <c r="G1781" s="34" t="n"/>
      <c r="H1781" s="35">
        <f>IF(A1781="","",DATE(YEAR(A1781),MONTH(A1781),1))</f>
        <v/>
      </c>
      <c r="I1781" s="35">
        <f>IF(A1781="","",IF(G1781="",H1781,DATE(YEAR(G1781),MONTH(G1781),1)))</f>
        <v/>
      </c>
      <c r="J1781" s="36">
        <f>IF(D1781="","",IFERROR(VLOOKUP(D1781,'Settings'!$A$18:$B$48,2,FALSE),"Not in categories"))</f>
        <v/>
      </c>
    </row>
    <row r="1782">
      <c r="A1782" s="31" t="n"/>
      <c r="B1782" s="32" t="n"/>
      <c r="C1782" s="32" t="n"/>
      <c r="D1782" s="33" t="n"/>
      <c r="E1782" s="33" t="n"/>
      <c r="F1782" s="33" t="n"/>
      <c r="G1782" s="34" t="n"/>
      <c r="H1782" s="35">
        <f>IF(A1782="","",DATE(YEAR(A1782),MONTH(A1782),1))</f>
        <v/>
      </c>
      <c r="I1782" s="35">
        <f>IF(A1782="","",IF(G1782="",H1782,DATE(YEAR(G1782),MONTH(G1782),1)))</f>
        <v/>
      </c>
      <c r="J1782" s="36">
        <f>IF(D1782="","",IFERROR(VLOOKUP(D1782,'Settings'!$A$18:$B$48,2,FALSE),"Not in categories"))</f>
        <v/>
      </c>
    </row>
    <row r="1783">
      <c r="A1783" s="31" t="n"/>
      <c r="B1783" s="32" t="n"/>
      <c r="C1783" s="32" t="n"/>
      <c r="D1783" s="33" t="n"/>
      <c r="E1783" s="33" t="n"/>
      <c r="F1783" s="33" t="n"/>
      <c r="G1783" s="34" t="n"/>
      <c r="H1783" s="35">
        <f>IF(A1783="","",DATE(YEAR(A1783),MONTH(A1783),1))</f>
        <v/>
      </c>
      <c r="I1783" s="35">
        <f>IF(A1783="","",IF(G1783="",H1783,DATE(YEAR(G1783),MONTH(G1783),1)))</f>
        <v/>
      </c>
      <c r="J1783" s="36">
        <f>IF(D1783="","",IFERROR(VLOOKUP(D1783,'Settings'!$A$18:$B$48,2,FALSE),"Not in categories"))</f>
        <v/>
      </c>
    </row>
    <row r="1784">
      <c r="A1784" s="31" t="n"/>
      <c r="B1784" s="32" t="n"/>
      <c r="C1784" s="32" t="n"/>
      <c r="D1784" s="33" t="n"/>
      <c r="E1784" s="33" t="n"/>
      <c r="F1784" s="33" t="n"/>
      <c r="G1784" s="34" t="n"/>
      <c r="H1784" s="35">
        <f>IF(A1784="","",DATE(YEAR(A1784),MONTH(A1784),1))</f>
        <v/>
      </c>
      <c r="I1784" s="35">
        <f>IF(A1784="","",IF(G1784="",H1784,DATE(YEAR(G1784),MONTH(G1784),1)))</f>
        <v/>
      </c>
      <c r="J1784" s="36">
        <f>IF(D1784="","",IFERROR(VLOOKUP(D1784,'Settings'!$A$18:$B$48,2,FALSE),"Not in categories"))</f>
        <v/>
      </c>
    </row>
    <row r="1785">
      <c r="A1785" s="31" t="n"/>
      <c r="B1785" s="32" t="n"/>
      <c r="C1785" s="32" t="n"/>
      <c r="D1785" s="33" t="n"/>
      <c r="E1785" s="33" t="n"/>
      <c r="F1785" s="33" t="n"/>
      <c r="G1785" s="34" t="n"/>
      <c r="H1785" s="35">
        <f>IF(A1785="","",DATE(YEAR(A1785),MONTH(A1785),1))</f>
        <v/>
      </c>
      <c r="I1785" s="35">
        <f>IF(A1785="","",IF(G1785="",H1785,DATE(YEAR(G1785),MONTH(G1785),1)))</f>
        <v/>
      </c>
      <c r="J1785" s="36">
        <f>IF(D1785="","",IFERROR(VLOOKUP(D1785,'Settings'!$A$18:$B$48,2,FALSE),"Not in categories"))</f>
        <v/>
      </c>
    </row>
    <row r="1786">
      <c r="A1786" s="31" t="n"/>
      <c r="B1786" s="32" t="n"/>
      <c r="C1786" s="32" t="n"/>
      <c r="D1786" s="33" t="n"/>
      <c r="E1786" s="33" t="n"/>
      <c r="F1786" s="33" t="n"/>
      <c r="G1786" s="34" t="n"/>
      <c r="H1786" s="35">
        <f>IF(A1786="","",DATE(YEAR(A1786),MONTH(A1786),1))</f>
        <v/>
      </c>
      <c r="I1786" s="35">
        <f>IF(A1786="","",IF(G1786="",H1786,DATE(YEAR(G1786),MONTH(G1786),1)))</f>
        <v/>
      </c>
      <c r="J1786" s="36">
        <f>IF(D1786="","",IFERROR(VLOOKUP(D1786,'Settings'!$A$18:$B$48,2,FALSE),"Not in categories"))</f>
        <v/>
      </c>
    </row>
    <row r="1787">
      <c r="A1787" s="31" t="n"/>
      <c r="B1787" s="32" t="n"/>
      <c r="C1787" s="32" t="n"/>
      <c r="D1787" s="33" t="n"/>
      <c r="E1787" s="33" t="n"/>
      <c r="F1787" s="33" t="n"/>
      <c r="G1787" s="34" t="n"/>
      <c r="H1787" s="35">
        <f>IF(A1787="","",DATE(YEAR(A1787),MONTH(A1787),1))</f>
        <v/>
      </c>
      <c r="I1787" s="35">
        <f>IF(A1787="","",IF(G1787="",H1787,DATE(YEAR(G1787),MONTH(G1787),1)))</f>
        <v/>
      </c>
      <c r="J1787" s="36">
        <f>IF(D1787="","",IFERROR(VLOOKUP(D1787,'Settings'!$A$18:$B$48,2,FALSE),"Not in categories"))</f>
        <v/>
      </c>
    </row>
    <row r="1788">
      <c r="A1788" s="31" t="n"/>
      <c r="B1788" s="32" t="n"/>
      <c r="C1788" s="32" t="n"/>
      <c r="D1788" s="33" t="n"/>
      <c r="E1788" s="33" t="n"/>
      <c r="F1788" s="33" t="n"/>
      <c r="G1788" s="34" t="n"/>
      <c r="H1788" s="35">
        <f>IF(A1788="","",DATE(YEAR(A1788),MONTH(A1788),1))</f>
        <v/>
      </c>
      <c r="I1788" s="35">
        <f>IF(A1788="","",IF(G1788="",H1788,DATE(YEAR(G1788),MONTH(G1788),1)))</f>
        <v/>
      </c>
      <c r="J1788" s="36">
        <f>IF(D1788="","",IFERROR(VLOOKUP(D1788,'Settings'!$A$18:$B$48,2,FALSE),"Not in categories"))</f>
        <v/>
      </c>
    </row>
    <row r="1789">
      <c r="A1789" s="31" t="n"/>
      <c r="B1789" s="32" t="n"/>
      <c r="C1789" s="32" t="n"/>
      <c r="D1789" s="33" t="n"/>
      <c r="E1789" s="33" t="n"/>
      <c r="F1789" s="33" t="n"/>
      <c r="G1789" s="34" t="n"/>
      <c r="H1789" s="35">
        <f>IF(A1789="","",DATE(YEAR(A1789),MONTH(A1789),1))</f>
        <v/>
      </c>
      <c r="I1789" s="35">
        <f>IF(A1789="","",IF(G1789="",H1789,DATE(YEAR(G1789),MONTH(G1789),1)))</f>
        <v/>
      </c>
      <c r="J1789" s="36">
        <f>IF(D1789="","",IFERROR(VLOOKUP(D1789,'Settings'!$A$18:$B$48,2,FALSE),"Not in categories"))</f>
        <v/>
      </c>
    </row>
    <row r="1790">
      <c r="A1790" s="31" t="n"/>
      <c r="B1790" s="32" t="n"/>
      <c r="C1790" s="32" t="n"/>
      <c r="D1790" s="33" t="n"/>
      <c r="E1790" s="33" t="n"/>
      <c r="F1790" s="33" t="n"/>
      <c r="G1790" s="34" t="n"/>
      <c r="H1790" s="35">
        <f>IF(A1790="","",DATE(YEAR(A1790),MONTH(A1790),1))</f>
        <v/>
      </c>
      <c r="I1790" s="35">
        <f>IF(A1790="","",IF(G1790="",H1790,DATE(YEAR(G1790),MONTH(G1790),1)))</f>
        <v/>
      </c>
      <c r="J1790" s="36">
        <f>IF(D1790="","",IFERROR(VLOOKUP(D1790,'Settings'!$A$18:$B$48,2,FALSE),"Not in categories"))</f>
        <v/>
      </c>
    </row>
    <row r="1791">
      <c r="A1791" s="31" t="n"/>
      <c r="B1791" s="32" t="n"/>
      <c r="C1791" s="32" t="n"/>
      <c r="D1791" s="33" t="n"/>
      <c r="E1791" s="33" t="n"/>
      <c r="F1791" s="33" t="n"/>
      <c r="G1791" s="34" t="n"/>
      <c r="H1791" s="35">
        <f>IF(A1791="","",DATE(YEAR(A1791),MONTH(A1791),1))</f>
        <v/>
      </c>
      <c r="I1791" s="35">
        <f>IF(A1791="","",IF(G1791="",H1791,DATE(YEAR(G1791),MONTH(G1791),1)))</f>
        <v/>
      </c>
      <c r="J1791" s="36">
        <f>IF(D1791="","",IFERROR(VLOOKUP(D1791,'Settings'!$A$18:$B$48,2,FALSE),"Not in categories"))</f>
        <v/>
      </c>
    </row>
    <row r="1792">
      <c r="A1792" s="31" t="n"/>
      <c r="B1792" s="32" t="n"/>
      <c r="C1792" s="32" t="n"/>
      <c r="D1792" s="33" t="n"/>
      <c r="E1792" s="33" t="n"/>
      <c r="F1792" s="33" t="n"/>
      <c r="G1792" s="34" t="n"/>
      <c r="H1792" s="35">
        <f>IF(A1792="","",DATE(YEAR(A1792),MONTH(A1792),1))</f>
        <v/>
      </c>
      <c r="I1792" s="35">
        <f>IF(A1792="","",IF(G1792="",H1792,DATE(YEAR(G1792),MONTH(G1792),1)))</f>
        <v/>
      </c>
      <c r="J1792" s="36">
        <f>IF(D1792="","",IFERROR(VLOOKUP(D1792,'Settings'!$A$18:$B$48,2,FALSE),"Not in categories"))</f>
        <v/>
      </c>
    </row>
    <row r="1793">
      <c r="A1793" s="31" t="n"/>
      <c r="B1793" s="32" t="n"/>
      <c r="C1793" s="32" t="n"/>
      <c r="D1793" s="33" t="n"/>
      <c r="E1793" s="33" t="n"/>
      <c r="F1793" s="33" t="n"/>
      <c r="G1793" s="34" t="n"/>
      <c r="H1793" s="35">
        <f>IF(A1793="","",DATE(YEAR(A1793),MONTH(A1793),1))</f>
        <v/>
      </c>
      <c r="I1793" s="35">
        <f>IF(A1793="","",IF(G1793="",H1793,DATE(YEAR(G1793),MONTH(G1793),1)))</f>
        <v/>
      </c>
      <c r="J1793" s="36">
        <f>IF(D1793="","",IFERROR(VLOOKUP(D1793,'Settings'!$A$18:$B$48,2,FALSE),"Not in categories"))</f>
        <v/>
      </c>
    </row>
    <row r="1794">
      <c r="A1794" s="31" t="n"/>
      <c r="B1794" s="32" t="n"/>
      <c r="C1794" s="32" t="n"/>
      <c r="D1794" s="33" t="n"/>
      <c r="E1794" s="33" t="n"/>
      <c r="F1794" s="33" t="n"/>
      <c r="G1794" s="34" t="n"/>
      <c r="H1794" s="35">
        <f>IF(A1794="","",DATE(YEAR(A1794),MONTH(A1794),1))</f>
        <v/>
      </c>
      <c r="I1794" s="35">
        <f>IF(A1794="","",IF(G1794="",H1794,DATE(YEAR(G1794),MONTH(G1794),1)))</f>
        <v/>
      </c>
      <c r="J1794" s="36">
        <f>IF(D1794="","",IFERROR(VLOOKUP(D1794,'Settings'!$A$18:$B$48,2,FALSE),"Not in categories"))</f>
        <v/>
      </c>
    </row>
    <row r="1795">
      <c r="A1795" s="31" t="n"/>
      <c r="B1795" s="32" t="n"/>
      <c r="C1795" s="32" t="n"/>
      <c r="D1795" s="33" t="n"/>
      <c r="E1795" s="33" t="n"/>
      <c r="F1795" s="33" t="n"/>
      <c r="G1795" s="34" t="n"/>
      <c r="H1795" s="35">
        <f>IF(A1795="","",DATE(YEAR(A1795),MONTH(A1795),1))</f>
        <v/>
      </c>
      <c r="I1795" s="35">
        <f>IF(A1795="","",IF(G1795="",H1795,DATE(YEAR(G1795),MONTH(G1795),1)))</f>
        <v/>
      </c>
      <c r="J1795" s="36">
        <f>IF(D1795="","",IFERROR(VLOOKUP(D1795,'Settings'!$A$18:$B$48,2,FALSE),"Not in categories"))</f>
        <v/>
      </c>
    </row>
    <row r="1796">
      <c r="A1796" s="31" t="n"/>
      <c r="B1796" s="32" t="n"/>
      <c r="C1796" s="32" t="n"/>
      <c r="D1796" s="33" t="n"/>
      <c r="E1796" s="33" t="n"/>
      <c r="F1796" s="33" t="n"/>
      <c r="G1796" s="34" t="n"/>
      <c r="H1796" s="35">
        <f>IF(A1796="","",DATE(YEAR(A1796),MONTH(A1796),1))</f>
        <v/>
      </c>
      <c r="I1796" s="35">
        <f>IF(A1796="","",IF(G1796="",H1796,DATE(YEAR(G1796),MONTH(G1796),1)))</f>
        <v/>
      </c>
      <c r="J1796" s="36">
        <f>IF(D1796="","",IFERROR(VLOOKUP(D1796,'Settings'!$A$18:$B$48,2,FALSE),"Not in categories"))</f>
        <v/>
      </c>
    </row>
    <row r="1797">
      <c r="A1797" s="31" t="n"/>
      <c r="B1797" s="32" t="n"/>
      <c r="C1797" s="32" t="n"/>
      <c r="D1797" s="33" t="n"/>
      <c r="E1797" s="33" t="n"/>
      <c r="F1797" s="33" t="n"/>
      <c r="G1797" s="34" t="n"/>
      <c r="H1797" s="35">
        <f>IF(A1797="","",DATE(YEAR(A1797),MONTH(A1797),1))</f>
        <v/>
      </c>
      <c r="I1797" s="35">
        <f>IF(A1797="","",IF(G1797="",H1797,DATE(YEAR(G1797),MONTH(G1797),1)))</f>
        <v/>
      </c>
      <c r="J1797" s="36">
        <f>IF(D1797="","",IFERROR(VLOOKUP(D1797,'Settings'!$A$18:$B$48,2,FALSE),"Not in categories"))</f>
        <v/>
      </c>
    </row>
    <row r="1798">
      <c r="A1798" s="31" t="n"/>
      <c r="B1798" s="32" t="n"/>
      <c r="C1798" s="32" t="n"/>
      <c r="D1798" s="33" t="n"/>
      <c r="E1798" s="33" t="n"/>
      <c r="F1798" s="33" t="n"/>
      <c r="G1798" s="34" t="n"/>
      <c r="H1798" s="35">
        <f>IF(A1798="","",DATE(YEAR(A1798),MONTH(A1798),1))</f>
        <v/>
      </c>
      <c r="I1798" s="35">
        <f>IF(A1798="","",IF(G1798="",H1798,DATE(YEAR(G1798),MONTH(G1798),1)))</f>
        <v/>
      </c>
      <c r="J1798" s="36">
        <f>IF(D1798="","",IFERROR(VLOOKUP(D1798,'Settings'!$A$18:$B$48,2,FALSE),"Not in categories"))</f>
        <v/>
      </c>
    </row>
    <row r="1799">
      <c r="A1799" s="31" t="n"/>
      <c r="B1799" s="32" t="n"/>
      <c r="C1799" s="32" t="n"/>
      <c r="D1799" s="33" t="n"/>
      <c r="E1799" s="33" t="n"/>
      <c r="F1799" s="33" t="n"/>
      <c r="G1799" s="34" t="n"/>
      <c r="H1799" s="35">
        <f>IF(A1799="","",DATE(YEAR(A1799),MONTH(A1799),1))</f>
        <v/>
      </c>
      <c r="I1799" s="35">
        <f>IF(A1799="","",IF(G1799="",H1799,DATE(YEAR(G1799),MONTH(G1799),1)))</f>
        <v/>
      </c>
      <c r="J1799" s="36">
        <f>IF(D1799="","",IFERROR(VLOOKUP(D1799,'Settings'!$A$18:$B$48,2,FALSE),"Not in categories"))</f>
        <v/>
      </c>
    </row>
    <row r="1800">
      <c r="A1800" s="31" t="n"/>
      <c r="B1800" s="32" t="n"/>
      <c r="C1800" s="32" t="n"/>
      <c r="D1800" s="33" t="n"/>
      <c r="E1800" s="33" t="n"/>
      <c r="F1800" s="33" t="n"/>
      <c r="G1800" s="34" t="n"/>
      <c r="H1800" s="35">
        <f>IF(A1800="","",DATE(YEAR(A1800),MONTH(A1800),1))</f>
        <v/>
      </c>
      <c r="I1800" s="35">
        <f>IF(A1800="","",IF(G1800="",H1800,DATE(YEAR(G1800),MONTH(G1800),1)))</f>
        <v/>
      </c>
      <c r="J1800" s="36">
        <f>IF(D1800="","",IFERROR(VLOOKUP(D1800,'Settings'!$A$18:$B$48,2,FALSE),"Not in categories"))</f>
        <v/>
      </c>
    </row>
    <row r="1801">
      <c r="A1801" s="31" t="n"/>
      <c r="B1801" s="32" t="n"/>
      <c r="C1801" s="32" t="n"/>
      <c r="D1801" s="33" t="n"/>
      <c r="E1801" s="33" t="n"/>
      <c r="F1801" s="33" t="n"/>
      <c r="G1801" s="34" t="n"/>
      <c r="H1801" s="35">
        <f>IF(A1801="","",DATE(YEAR(A1801),MONTH(A1801),1))</f>
        <v/>
      </c>
      <c r="I1801" s="35">
        <f>IF(A1801="","",IF(G1801="",H1801,DATE(YEAR(G1801),MONTH(G1801),1)))</f>
        <v/>
      </c>
      <c r="J1801" s="36">
        <f>IF(D1801="","",IFERROR(VLOOKUP(D1801,'Settings'!$A$18:$B$48,2,FALSE),"Not in categories"))</f>
        <v/>
      </c>
    </row>
    <row r="1802">
      <c r="A1802" s="31" t="n"/>
      <c r="B1802" s="32" t="n"/>
      <c r="C1802" s="32" t="n"/>
      <c r="D1802" s="33" t="n"/>
      <c r="E1802" s="33" t="n"/>
      <c r="F1802" s="33" t="n"/>
      <c r="G1802" s="34" t="n"/>
      <c r="H1802" s="35">
        <f>IF(A1802="","",DATE(YEAR(A1802),MONTH(A1802),1))</f>
        <v/>
      </c>
      <c r="I1802" s="35">
        <f>IF(A1802="","",IF(G1802="",H1802,DATE(YEAR(G1802),MONTH(G1802),1)))</f>
        <v/>
      </c>
      <c r="J1802" s="36">
        <f>IF(D1802="","",IFERROR(VLOOKUP(D1802,'Settings'!$A$18:$B$48,2,FALSE),"Not in categories"))</f>
        <v/>
      </c>
    </row>
    <row r="1803">
      <c r="A1803" s="31" t="n"/>
      <c r="B1803" s="32" t="n"/>
      <c r="C1803" s="32" t="n"/>
      <c r="D1803" s="33" t="n"/>
      <c r="E1803" s="33" t="n"/>
      <c r="F1803" s="33" t="n"/>
      <c r="G1803" s="34" t="n"/>
      <c r="H1803" s="35">
        <f>IF(A1803="","",DATE(YEAR(A1803),MONTH(A1803),1))</f>
        <v/>
      </c>
      <c r="I1803" s="35">
        <f>IF(A1803="","",IF(G1803="",H1803,DATE(YEAR(G1803),MONTH(G1803),1)))</f>
        <v/>
      </c>
      <c r="J1803" s="36">
        <f>IF(D1803="","",IFERROR(VLOOKUP(D1803,'Settings'!$A$18:$B$48,2,FALSE),"Not in categories"))</f>
        <v/>
      </c>
    </row>
    <row r="1804">
      <c r="A1804" s="31" t="n"/>
      <c r="B1804" s="32" t="n"/>
      <c r="C1804" s="32" t="n"/>
      <c r="D1804" s="33" t="n"/>
      <c r="E1804" s="33" t="n"/>
      <c r="F1804" s="33" t="n"/>
      <c r="G1804" s="34" t="n"/>
      <c r="H1804" s="35">
        <f>IF(A1804="","",DATE(YEAR(A1804),MONTH(A1804),1))</f>
        <v/>
      </c>
      <c r="I1804" s="35">
        <f>IF(A1804="","",IF(G1804="",H1804,DATE(YEAR(G1804),MONTH(G1804),1)))</f>
        <v/>
      </c>
      <c r="J1804" s="36">
        <f>IF(D1804="","",IFERROR(VLOOKUP(D1804,'Settings'!$A$18:$B$48,2,FALSE),"Not in categories"))</f>
        <v/>
      </c>
    </row>
    <row r="1805">
      <c r="A1805" s="31" t="n"/>
      <c r="B1805" s="32" t="n"/>
      <c r="C1805" s="32" t="n"/>
      <c r="D1805" s="33" t="n"/>
      <c r="E1805" s="33" t="n"/>
      <c r="F1805" s="33" t="n"/>
      <c r="G1805" s="34" t="n"/>
      <c r="H1805" s="35">
        <f>IF(A1805="","",DATE(YEAR(A1805),MONTH(A1805),1))</f>
        <v/>
      </c>
      <c r="I1805" s="35">
        <f>IF(A1805="","",IF(G1805="",H1805,DATE(YEAR(G1805),MONTH(G1805),1)))</f>
        <v/>
      </c>
      <c r="J1805" s="36">
        <f>IF(D1805="","",IFERROR(VLOOKUP(D1805,'Settings'!$A$18:$B$48,2,FALSE),"Not in categories"))</f>
        <v/>
      </c>
    </row>
    <row r="1806">
      <c r="A1806" s="31" t="n"/>
      <c r="B1806" s="32" t="n"/>
      <c r="C1806" s="32" t="n"/>
      <c r="D1806" s="33" t="n"/>
      <c r="E1806" s="33" t="n"/>
      <c r="F1806" s="33" t="n"/>
      <c r="G1806" s="34" t="n"/>
      <c r="H1806" s="35">
        <f>IF(A1806="","",DATE(YEAR(A1806),MONTH(A1806),1))</f>
        <v/>
      </c>
      <c r="I1806" s="35">
        <f>IF(A1806="","",IF(G1806="",H1806,DATE(YEAR(G1806),MONTH(G1806),1)))</f>
        <v/>
      </c>
      <c r="J1806" s="36">
        <f>IF(D1806="","",IFERROR(VLOOKUP(D1806,'Settings'!$A$18:$B$48,2,FALSE),"Not in categories"))</f>
        <v/>
      </c>
    </row>
    <row r="1807">
      <c r="A1807" s="31" t="n"/>
      <c r="B1807" s="32" t="n"/>
      <c r="C1807" s="32" t="n"/>
      <c r="D1807" s="33" t="n"/>
      <c r="E1807" s="33" t="n"/>
      <c r="F1807" s="33" t="n"/>
      <c r="G1807" s="34" t="n"/>
      <c r="H1807" s="35">
        <f>IF(A1807="","",DATE(YEAR(A1807),MONTH(A1807),1))</f>
        <v/>
      </c>
      <c r="I1807" s="35">
        <f>IF(A1807="","",IF(G1807="",H1807,DATE(YEAR(G1807),MONTH(G1807),1)))</f>
        <v/>
      </c>
      <c r="J1807" s="36">
        <f>IF(D1807="","",IFERROR(VLOOKUP(D1807,'Settings'!$A$18:$B$48,2,FALSE),"Not in categories"))</f>
        <v/>
      </c>
    </row>
    <row r="1808">
      <c r="A1808" s="31" t="n"/>
      <c r="B1808" s="32" t="n"/>
      <c r="C1808" s="32" t="n"/>
      <c r="D1808" s="33" t="n"/>
      <c r="E1808" s="33" t="n"/>
      <c r="F1808" s="33" t="n"/>
      <c r="G1808" s="34" t="n"/>
      <c r="H1808" s="35">
        <f>IF(A1808="","",DATE(YEAR(A1808),MONTH(A1808),1))</f>
        <v/>
      </c>
      <c r="I1808" s="35">
        <f>IF(A1808="","",IF(G1808="",H1808,DATE(YEAR(G1808),MONTH(G1808),1)))</f>
        <v/>
      </c>
      <c r="J1808" s="36">
        <f>IF(D1808="","",IFERROR(VLOOKUP(D1808,'Settings'!$A$18:$B$48,2,FALSE),"Not in categories"))</f>
        <v/>
      </c>
    </row>
    <row r="1809">
      <c r="A1809" s="31" t="n"/>
      <c r="B1809" s="32" t="n"/>
      <c r="C1809" s="32" t="n"/>
      <c r="D1809" s="33" t="n"/>
      <c r="E1809" s="33" t="n"/>
      <c r="F1809" s="33" t="n"/>
      <c r="G1809" s="34" t="n"/>
      <c r="H1809" s="35">
        <f>IF(A1809="","",DATE(YEAR(A1809),MONTH(A1809),1))</f>
        <v/>
      </c>
      <c r="I1809" s="35">
        <f>IF(A1809="","",IF(G1809="",H1809,DATE(YEAR(G1809),MONTH(G1809),1)))</f>
        <v/>
      </c>
      <c r="J1809" s="36">
        <f>IF(D1809="","",IFERROR(VLOOKUP(D1809,'Settings'!$A$18:$B$48,2,FALSE),"Not in categories"))</f>
        <v/>
      </c>
    </row>
    <row r="1810">
      <c r="A1810" s="31" t="n"/>
      <c r="B1810" s="32" t="n"/>
      <c r="C1810" s="32" t="n"/>
      <c r="D1810" s="33" t="n"/>
      <c r="E1810" s="33" t="n"/>
      <c r="F1810" s="33" t="n"/>
      <c r="G1810" s="34" t="n"/>
      <c r="H1810" s="35">
        <f>IF(A1810="","",DATE(YEAR(A1810),MONTH(A1810),1))</f>
        <v/>
      </c>
      <c r="I1810" s="35">
        <f>IF(A1810="","",IF(G1810="",H1810,DATE(YEAR(G1810),MONTH(G1810),1)))</f>
        <v/>
      </c>
      <c r="J1810" s="36">
        <f>IF(D1810="","",IFERROR(VLOOKUP(D1810,'Settings'!$A$18:$B$48,2,FALSE),"Not in categories"))</f>
        <v/>
      </c>
    </row>
    <row r="1811">
      <c r="A1811" s="31" t="n"/>
      <c r="B1811" s="32" t="n"/>
      <c r="C1811" s="32" t="n"/>
      <c r="D1811" s="33" t="n"/>
      <c r="E1811" s="33" t="n"/>
      <c r="F1811" s="33" t="n"/>
      <c r="G1811" s="34" t="n"/>
      <c r="H1811" s="35">
        <f>IF(A1811="","",DATE(YEAR(A1811),MONTH(A1811),1))</f>
        <v/>
      </c>
      <c r="I1811" s="35">
        <f>IF(A1811="","",IF(G1811="",H1811,DATE(YEAR(G1811),MONTH(G1811),1)))</f>
        <v/>
      </c>
      <c r="J1811" s="36">
        <f>IF(D1811="","",IFERROR(VLOOKUP(D1811,'Settings'!$A$18:$B$48,2,FALSE),"Not in categories"))</f>
        <v/>
      </c>
    </row>
    <row r="1812">
      <c r="A1812" s="31" t="n"/>
      <c r="B1812" s="32" t="n"/>
      <c r="C1812" s="32" t="n"/>
      <c r="D1812" s="33" t="n"/>
      <c r="E1812" s="33" t="n"/>
      <c r="F1812" s="33" t="n"/>
      <c r="G1812" s="34" t="n"/>
      <c r="H1812" s="35">
        <f>IF(A1812="","",DATE(YEAR(A1812),MONTH(A1812),1))</f>
        <v/>
      </c>
      <c r="I1812" s="35">
        <f>IF(A1812="","",IF(G1812="",H1812,DATE(YEAR(G1812),MONTH(G1812),1)))</f>
        <v/>
      </c>
      <c r="J1812" s="36">
        <f>IF(D1812="","",IFERROR(VLOOKUP(D1812,'Settings'!$A$18:$B$48,2,FALSE),"Not in categories"))</f>
        <v/>
      </c>
    </row>
    <row r="1813">
      <c r="A1813" s="31" t="n"/>
      <c r="B1813" s="32" t="n"/>
      <c r="C1813" s="32" t="n"/>
      <c r="D1813" s="33" t="n"/>
      <c r="E1813" s="33" t="n"/>
      <c r="F1813" s="33" t="n"/>
      <c r="G1813" s="34" t="n"/>
      <c r="H1813" s="35">
        <f>IF(A1813="","",DATE(YEAR(A1813),MONTH(A1813),1))</f>
        <v/>
      </c>
      <c r="I1813" s="35">
        <f>IF(A1813="","",IF(G1813="",H1813,DATE(YEAR(G1813),MONTH(G1813),1)))</f>
        <v/>
      </c>
      <c r="J1813" s="36">
        <f>IF(D1813="","",IFERROR(VLOOKUP(D1813,'Settings'!$A$18:$B$48,2,FALSE),"Not in categories"))</f>
        <v/>
      </c>
    </row>
    <row r="1814">
      <c r="A1814" s="31" t="n"/>
      <c r="B1814" s="32" t="n"/>
      <c r="C1814" s="32" t="n"/>
      <c r="D1814" s="33" t="n"/>
      <c r="E1814" s="33" t="n"/>
      <c r="F1814" s="33" t="n"/>
      <c r="G1814" s="34" t="n"/>
      <c r="H1814" s="35">
        <f>IF(A1814="","",DATE(YEAR(A1814),MONTH(A1814),1))</f>
        <v/>
      </c>
      <c r="I1814" s="35">
        <f>IF(A1814="","",IF(G1814="",H1814,DATE(YEAR(G1814),MONTH(G1814),1)))</f>
        <v/>
      </c>
      <c r="J1814" s="36">
        <f>IF(D1814="","",IFERROR(VLOOKUP(D1814,'Settings'!$A$18:$B$48,2,FALSE),"Not in categories"))</f>
        <v/>
      </c>
    </row>
    <row r="1815">
      <c r="A1815" s="31" t="n"/>
      <c r="B1815" s="32" t="n"/>
      <c r="C1815" s="32" t="n"/>
      <c r="D1815" s="33" t="n"/>
      <c r="E1815" s="33" t="n"/>
      <c r="F1815" s="33" t="n"/>
      <c r="G1815" s="34" t="n"/>
      <c r="H1815" s="35">
        <f>IF(A1815="","",DATE(YEAR(A1815),MONTH(A1815),1))</f>
        <v/>
      </c>
      <c r="I1815" s="35">
        <f>IF(A1815="","",IF(G1815="",H1815,DATE(YEAR(G1815),MONTH(G1815),1)))</f>
        <v/>
      </c>
      <c r="J1815" s="36">
        <f>IF(D1815="","",IFERROR(VLOOKUP(D1815,'Settings'!$A$18:$B$48,2,FALSE),"Not in categories"))</f>
        <v/>
      </c>
    </row>
    <row r="1816">
      <c r="A1816" s="31" t="n"/>
      <c r="B1816" s="32" t="n"/>
      <c r="C1816" s="32" t="n"/>
      <c r="D1816" s="33" t="n"/>
      <c r="E1816" s="33" t="n"/>
      <c r="F1816" s="33" t="n"/>
      <c r="G1816" s="34" t="n"/>
      <c r="H1816" s="35">
        <f>IF(A1816="","",DATE(YEAR(A1816),MONTH(A1816),1))</f>
        <v/>
      </c>
      <c r="I1816" s="35">
        <f>IF(A1816="","",IF(G1816="",H1816,DATE(YEAR(G1816),MONTH(G1816),1)))</f>
        <v/>
      </c>
      <c r="J1816" s="36">
        <f>IF(D1816="","",IFERROR(VLOOKUP(D1816,'Settings'!$A$18:$B$48,2,FALSE),"Not in categories"))</f>
        <v/>
      </c>
    </row>
    <row r="1817">
      <c r="A1817" s="31" t="n"/>
      <c r="B1817" s="32" t="n"/>
      <c r="C1817" s="32" t="n"/>
      <c r="D1817" s="33" t="n"/>
      <c r="E1817" s="33" t="n"/>
      <c r="F1817" s="33" t="n"/>
      <c r="G1817" s="34" t="n"/>
      <c r="H1817" s="35">
        <f>IF(A1817="","",DATE(YEAR(A1817),MONTH(A1817),1))</f>
        <v/>
      </c>
      <c r="I1817" s="35">
        <f>IF(A1817="","",IF(G1817="",H1817,DATE(YEAR(G1817),MONTH(G1817),1)))</f>
        <v/>
      </c>
      <c r="J1817" s="36">
        <f>IF(D1817="","",IFERROR(VLOOKUP(D1817,'Settings'!$A$18:$B$48,2,FALSE),"Not in categories"))</f>
        <v/>
      </c>
    </row>
    <row r="1818">
      <c r="A1818" s="31" t="n"/>
      <c r="B1818" s="32" t="n"/>
      <c r="C1818" s="32" t="n"/>
      <c r="D1818" s="33" t="n"/>
      <c r="E1818" s="33" t="n"/>
      <c r="F1818" s="33" t="n"/>
      <c r="G1818" s="34" t="n"/>
      <c r="H1818" s="35">
        <f>IF(A1818="","",DATE(YEAR(A1818),MONTH(A1818),1))</f>
        <v/>
      </c>
      <c r="I1818" s="35">
        <f>IF(A1818="","",IF(G1818="",H1818,DATE(YEAR(G1818),MONTH(G1818),1)))</f>
        <v/>
      </c>
      <c r="J1818" s="36">
        <f>IF(D1818="","",IFERROR(VLOOKUP(D1818,'Settings'!$A$18:$B$48,2,FALSE),"Not in categories"))</f>
        <v/>
      </c>
    </row>
    <row r="1819">
      <c r="A1819" s="31" t="n"/>
      <c r="B1819" s="32" t="n"/>
      <c r="C1819" s="32" t="n"/>
      <c r="D1819" s="33" t="n"/>
      <c r="E1819" s="33" t="n"/>
      <c r="F1819" s="33" t="n"/>
      <c r="G1819" s="34" t="n"/>
      <c r="H1819" s="35">
        <f>IF(A1819="","",DATE(YEAR(A1819),MONTH(A1819),1))</f>
        <v/>
      </c>
      <c r="I1819" s="35">
        <f>IF(A1819="","",IF(G1819="",H1819,DATE(YEAR(G1819),MONTH(G1819),1)))</f>
        <v/>
      </c>
      <c r="J1819" s="36">
        <f>IF(D1819="","",IFERROR(VLOOKUP(D1819,'Settings'!$A$18:$B$48,2,FALSE),"Not in categories"))</f>
        <v/>
      </c>
    </row>
    <row r="1820">
      <c r="A1820" s="31" t="n"/>
      <c r="B1820" s="32" t="n"/>
      <c r="C1820" s="32" t="n"/>
      <c r="D1820" s="33" t="n"/>
      <c r="E1820" s="33" t="n"/>
      <c r="F1820" s="33" t="n"/>
      <c r="G1820" s="34" t="n"/>
      <c r="H1820" s="35">
        <f>IF(A1820="","",DATE(YEAR(A1820),MONTH(A1820),1))</f>
        <v/>
      </c>
      <c r="I1820" s="35">
        <f>IF(A1820="","",IF(G1820="",H1820,DATE(YEAR(G1820),MONTH(G1820),1)))</f>
        <v/>
      </c>
      <c r="J1820" s="36">
        <f>IF(D1820="","",IFERROR(VLOOKUP(D1820,'Settings'!$A$18:$B$48,2,FALSE),"Not in categories"))</f>
        <v/>
      </c>
    </row>
    <row r="1821">
      <c r="A1821" s="31" t="n"/>
      <c r="B1821" s="32" t="n"/>
      <c r="C1821" s="32" t="n"/>
      <c r="D1821" s="33" t="n"/>
      <c r="E1821" s="33" t="n"/>
      <c r="F1821" s="33" t="n"/>
      <c r="G1821" s="34" t="n"/>
      <c r="H1821" s="35">
        <f>IF(A1821="","",DATE(YEAR(A1821),MONTH(A1821),1))</f>
        <v/>
      </c>
      <c r="I1821" s="35">
        <f>IF(A1821="","",IF(G1821="",H1821,DATE(YEAR(G1821),MONTH(G1821),1)))</f>
        <v/>
      </c>
      <c r="J1821" s="36">
        <f>IF(D1821="","",IFERROR(VLOOKUP(D1821,'Settings'!$A$18:$B$48,2,FALSE),"Not in categories"))</f>
        <v/>
      </c>
    </row>
    <row r="1822">
      <c r="A1822" s="31" t="n"/>
      <c r="B1822" s="32" t="n"/>
      <c r="C1822" s="32" t="n"/>
      <c r="D1822" s="33" t="n"/>
      <c r="E1822" s="33" t="n"/>
      <c r="F1822" s="33" t="n"/>
      <c r="G1822" s="34" t="n"/>
      <c r="H1822" s="35">
        <f>IF(A1822="","",DATE(YEAR(A1822),MONTH(A1822),1))</f>
        <v/>
      </c>
      <c r="I1822" s="35">
        <f>IF(A1822="","",IF(G1822="",H1822,DATE(YEAR(G1822),MONTH(G1822),1)))</f>
        <v/>
      </c>
      <c r="J1822" s="36">
        <f>IF(D1822="","",IFERROR(VLOOKUP(D1822,'Settings'!$A$18:$B$48,2,FALSE),"Not in categories"))</f>
        <v/>
      </c>
    </row>
    <row r="1823">
      <c r="A1823" s="31" t="n"/>
      <c r="B1823" s="32" t="n"/>
      <c r="C1823" s="32" t="n"/>
      <c r="D1823" s="33" t="n"/>
      <c r="E1823" s="33" t="n"/>
      <c r="F1823" s="33" t="n"/>
      <c r="G1823" s="34" t="n"/>
      <c r="H1823" s="35">
        <f>IF(A1823="","",DATE(YEAR(A1823),MONTH(A1823),1))</f>
        <v/>
      </c>
      <c r="I1823" s="35">
        <f>IF(A1823="","",IF(G1823="",H1823,DATE(YEAR(G1823),MONTH(G1823),1)))</f>
        <v/>
      </c>
      <c r="J1823" s="36">
        <f>IF(D1823="","",IFERROR(VLOOKUP(D1823,'Settings'!$A$18:$B$48,2,FALSE),"Not in categories"))</f>
        <v/>
      </c>
    </row>
    <row r="1824">
      <c r="A1824" s="31" t="n"/>
      <c r="B1824" s="32" t="n"/>
      <c r="C1824" s="32" t="n"/>
      <c r="D1824" s="33" t="n"/>
      <c r="E1824" s="33" t="n"/>
      <c r="F1824" s="33" t="n"/>
      <c r="G1824" s="34" t="n"/>
      <c r="H1824" s="35">
        <f>IF(A1824="","",DATE(YEAR(A1824),MONTH(A1824),1))</f>
        <v/>
      </c>
      <c r="I1824" s="35">
        <f>IF(A1824="","",IF(G1824="",H1824,DATE(YEAR(G1824),MONTH(G1824),1)))</f>
        <v/>
      </c>
      <c r="J1824" s="36">
        <f>IF(D1824="","",IFERROR(VLOOKUP(D1824,'Settings'!$A$18:$B$48,2,FALSE),"Not in categories"))</f>
        <v/>
      </c>
    </row>
    <row r="1825">
      <c r="A1825" s="31" t="n"/>
      <c r="B1825" s="32" t="n"/>
      <c r="C1825" s="32" t="n"/>
      <c r="D1825" s="33" t="n"/>
      <c r="E1825" s="33" t="n"/>
      <c r="F1825" s="33" t="n"/>
      <c r="G1825" s="34" t="n"/>
      <c r="H1825" s="35">
        <f>IF(A1825="","",DATE(YEAR(A1825),MONTH(A1825),1))</f>
        <v/>
      </c>
      <c r="I1825" s="35">
        <f>IF(A1825="","",IF(G1825="",H1825,DATE(YEAR(G1825),MONTH(G1825),1)))</f>
        <v/>
      </c>
      <c r="J1825" s="36">
        <f>IF(D1825="","",IFERROR(VLOOKUP(D1825,'Settings'!$A$18:$B$48,2,FALSE),"Not in categories"))</f>
        <v/>
      </c>
    </row>
    <row r="1826">
      <c r="A1826" s="31" t="n"/>
      <c r="B1826" s="32" t="n"/>
      <c r="C1826" s="32" t="n"/>
      <c r="D1826" s="33" t="n"/>
      <c r="E1826" s="33" t="n"/>
      <c r="F1826" s="33" t="n"/>
      <c r="G1826" s="34" t="n"/>
      <c r="H1826" s="35">
        <f>IF(A1826="","",DATE(YEAR(A1826),MONTH(A1826),1))</f>
        <v/>
      </c>
      <c r="I1826" s="35">
        <f>IF(A1826="","",IF(G1826="",H1826,DATE(YEAR(G1826),MONTH(G1826),1)))</f>
        <v/>
      </c>
      <c r="J1826" s="36">
        <f>IF(D1826="","",IFERROR(VLOOKUP(D1826,'Settings'!$A$18:$B$48,2,FALSE),"Not in categories"))</f>
        <v/>
      </c>
    </row>
    <row r="1827">
      <c r="A1827" s="31" t="n"/>
      <c r="B1827" s="32" t="n"/>
      <c r="C1827" s="32" t="n"/>
      <c r="D1827" s="33" t="n"/>
      <c r="E1827" s="33" t="n"/>
      <c r="F1827" s="33" t="n"/>
      <c r="G1827" s="34" t="n"/>
      <c r="H1827" s="35">
        <f>IF(A1827="","",DATE(YEAR(A1827),MONTH(A1827),1))</f>
        <v/>
      </c>
      <c r="I1827" s="35">
        <f>IF(A1827="","",IF(G1827="",H1827,DATE(YEAR(G1827),MONTH(G1827),1)))</f>
        <v/>
      </c>
      <c r="J1827" s="36">
        <f>IF(D1827="","",IFERROR(VLOOKUP(D1827,'Settings'!$A$18:$B$48,2,FALSE),"Not in categories"))</f>
        <v/>
      </c>
    </row>
    <row r="1828">
      <c r="A1828" s="31" t="n"/>
      <c r="B1828" s="32" t="n"/>
      <c r="C1828" s="32" t="n"/>
      <c r="D1828" s="33" t="n"/>
      <c r="E1828" s="33" t="n"/>
      <c r="F1828" s="33" t="n"/>
      <c r="G1828" s="34" t="n"/>
      <c r="H1828" s="35">
        <f>IF(A1828="","",DATE(YEAR(A1828),MONTH(A1828),1))</f>
        <v/>
      </c>
      <c r="I1828" s="35">
        <f>IF(A1828="","",IF(G1828="",H1828,DATE(YEAR(G1828),MONTH(G1828),1)))</f>
        <v/>
      </c>
      <c r="J1828" s="36">
        <f>IF(D1828="","",IFERROR(VLOOKUP(D1828,'Settings'!$A$18:$B$48,2,FALSE),"Not in categories"))</f>
        <v/>
      </c>
    </row>
    <row r="1829">
      <c r="A1829" s="31" t="n"/>
      <c r="B1829" s="32" t="n"/>
      <c r="C1829" s="32" t="n"/>
      <c r="D1829" s="33" t="n"/>
      <c r="E1829" s="33" t="n"/>
      <c r="F1829" s="33" t="n"/>
      <c r="G1829" s="34" t="n"/>
      <c r="H1829" s="35">
        <f>IF(A1829="","",DATE(YEAR(A1829),MONTH(A1829),1))</f>
        <v/>
      </c>
      <c r="I1829" s="35">
        <f>IF(A1829="","",IF(G1829="",H1829,DATE(YEAR(G1829),MONTH(G1829),1)))</f>
        <v/>
      </c>
      <c r="J1829" s="36">
        <f>IF(D1829="","",IFERROR(VLOOKUP(D1829,'Settings'!$A$18:$B$48,2,FALSE),"Not in categories"))</f>
        <v/>
      </c>
    </row>
    <row r="1830">
      <c r="A1830" s="31" t="n"/>
      <c r="B1830" s="32" t="n"/>
      <c r="C1830" s="32" t="n"/>
      <c r="D1830" s="33" t="n"/>
      <c r="E1830" s="33" t="n"/>
      <c r="F1830" s="33" t="n"/>
      <c r="G1830" s="34" t="n"/>
      <c r="H1830" s="35">
        <f>IF(A1830="","",DATE(YEAR(A1830),MONTH(A1830),1))</f>
        <v/>
      </c>
      <c r="I1830" s="35">
        <f>IF(A1830="","",IF(G1830="",H1830,DATE(YEAR(G1830),MONTH(G1830),1)))</f>
        <v/>
      </c>
      <c r="J1830" s="36">
        <f>IF(D1830="","",IFERROR(VLOOKUP(D1830,'Settings'!$A$18:$B$48,2,FALSE),"Not in categories"))</f>
        <v/>
      </c>
    </row>
    <row r="1831">
      <c r="A1831" s="31" t="n"/>
      <c r="B1831" s="32" t="n"/>
      <c r="C1831" s="32" t="n"/>
      <c r="D1831" s="33" t="n"/>
      <c r="E1831" s="33" t="n"/>
      <c r="F1831" s="33" t="n"/>
      <c r="G1831" s="34" t="n"/>
      <c r="H1831" s="35">
        <f>IF(A1831="","",DATE(YEAR(A1831),MONTH(A1831),1))</f>
        <v/>
      </c>
      <c r="I1831" s="35">
        <f>IF(A1831="","",IF(G1831="",H1831,DATE(YEAR(G1831),MONTH(G1831),1)))</f>
        <v/>
      </c>
      <c r="J1831" s="36">
        <f>IF(D1831="","",IFERROR(VLOOKUP(D1831,'Settings'!$A$18:$B$48,2,FALSE),"Not in categories"))</f>
        <v/>
      </c>
    </row>
    <row r="1832">
      <c r="A1832" s="31" t="n"/>
      <c r="B1832" s="32" t="n"/>
      <c r="C1832" s="32" t="n"/>
      <c r="D1832" s="33" t="n"/>
      <c r="E1832" s="33" t="n"/>
      <c r="F1832" s="33" t="n"/>
      <c r="G1832" s="34" t="n"/>
      <c r="H1832" s="35">
        <f>IF(A1832="","",DATE(YEAR(A1832),MONTH(A1832),1))</f>
        <v/>
      </c>
      <c r="I1832" s="35">
        <f>IF(A1832="","",IF(G1832="",H1832,DATE(YEAR(G1832),MONTH(G1832),1)))</f>
        <v/>
      </c>
      <c r="J1832" s="36">
        <f>IF(D1832="","",IFERROR(VLOOKUP(D1832,'Settings'!$A$18:$B$48,2,FALSE),"Not in categories"))</f>
        <v/>
      </c>
    </row>
    <row r="1833">
      <c r="A1833" s="31" t="n"/>
      <c r="B1833" s="32" t="n"/>
      <c r="C1833" s="32" t="n"/>
      <c r="D1833" s="33" t="n"/>
      <c r="E1833" s="33" t="n"/>
      <c r="F1833" s="33" t="n"/>
      <c r="G1833" s="34" t="n"/>
      <c r="H1833" s="35">
        <f>IF(A1833="","",DATE(YEAR(A1833),MONTH(A1833),1))</f>
        <v/>
      </c>
      <c r="I1833" s="35">
        <f>IF(A1833="","",IF(G1833="",H1833,DATE(YEAR(G1833),MONTH(G1833),1)))</f>
        <v/>
      </c>
      <c r="J1833" s="36">
        <f>IF(D1833="","",IFERROR(VLOOKUP(D1833,'Settings'!$A$18:$B$48,2,FALSE),"Not in categories"))</f>
        <v/>
      </c>
    </row>
    <row r="1834">
      <c r="A1834" s="31" t="n"/>
      <c r="B1834" s="32" t="n"/>
      <c r="C1834" s="32" t="n"/>
      <c r="D1834" s="33" t="n"/>
      <c r="E1834" s="33" t="n"/>
      <c r="F1834" s="33" t="n"/>
      <c r="G1834" s="34" t="n"/>
      <c r="H1834" s="35">
        <f>IF(A1834="","",DATE(YEAR(A1834),MONTH(A1834),1))</f>
        <v/>
      </c>
      <c r="I1834" s="35">
        <f>IF(A1834="","",IF(G1834="",H1834,DATE(YEAR(G1834),MONTH(G1834),1)))</f>
        <v/>
      </c>
      <c r="J1834" s="36">
        <f>IF(D1834="","",IFERROR(VLOOKUP(D1834,'Settings'!$A$18:$B$48,2,FALSE),"Not in categories"))</f>
        <v/>
      </c>
    </row>
    <row r="1835">
      <c r="A1835" s="31" t="n"/>
      <c r="B1835" s="32" t="n"/>
      <c r="C1835" s="32" t="n"/>
      <c r="D1835" s="33" t="n"/>
      <c r="E1835" s="33" t="n"/>
      <c r="F1835" s="33" t="n"/>
      <c r="G1835" s="34" t="n"/>
      <c r="H1835" s="35">
        <f>IF(A1835="","",DATE(YEAR(A1835),MONTH(A1835),1))</f>
        <v/>
      </c>
      <c r="I1835" s="35">
        <f>IF(A1835="","",IF(G1835="",H1835,DATE(YEAR(G1835),MONTH(G1835),1)))</f>
        <v/>
      </c>
      <c r="J1835" s="36">
        <f>IF(D1835="","",IFERROR(VLOOKUP(D1835,'Settings'!$A$18:$B$48,2,FALSE),"Not in categories"))</f>
        <v/>
      </c>
    </row>
    <row r="1836">
      <c r="A1836" s="31" t="n"/>
      <c r="B1836" s="32" t="n"/>
      <c r="C1836" s="32" t="n"/>
      <c r="D1836" s="33" t="n"/>
      <c r="E1836" s="33" t="n"/>
      <c r="F1836" s="33" t="n"/>
      <c r="G1836" s="34" t="n"/>
      <c r="H1836" s="35">
        <f>IF(A1836="","",DATE(YEAR(A1836),MONTH(A1836),1))</f>
        <v/>
      </c>
      <c r="I1836" s="35">
        <f>IF(A1836="","",IF(G1836="",H1836,DATE(YEAR(G1836),MONTH(G1836),1)))</f>
        <v/>
      </c>
      <c r="J1836" s="36">
        <f>IF(D1836="","",IFERROR(VLOOKUP(D1836,'Settings'!$A$18:$B$48,2,FALSE),"Not in categories"))</f>
        <v/>
      </c>
    </row>
    <row r="1837">
      <c r="A1837" s="31" t="n"/>
      <c r="B1837" s="32" t="n"/>
      <c r="C1837" s="32" t="n"/>
      <c r="D1837" s="33" t="n"/>
      <c r="E1837" s="33" t="n"/>
      <c r="F1837" s="33" t="n"/>
      <c r="G1837" s="34" t="n"/>
      <c r="H1837" s="35">
        <f>IF(A1837="","",DATE(YEAR(A1837),MONTH(A1837),1))</f>
        <v/>
      </c>
      <c r="I1837" s="35">
        <f>IF(A1837="","",IF(G1837="",H1837,DATE(YEAR(G1837),MONTH(G1837),1)))</f>
        <v/>
      </c>
      <c r="J1837" s="36">
        <f>IF(D1837="","",IFERROR(VLOOKUP(D1837,'Settings'!$A$18:$B$48,2,FALSE),"Not in categories"))</f>
        <v/>
      </c>
    </row>
    <row r="1838">
      <c r="A1838" s="31" t="n"/>
      <c r="B1838" s="32" t="n"/>
      <c r="C1838" s="32" t="n"/>
      <c r="D1838" s="33" t="n"/>
      <c r="E1838" s="33" t="n"/>
      <c r="F1838" s="33" t="n"/>
      <c r="G1838" s="34" t="n"/>
      <c r="H1838" s="35">
        <f>IF(A1838="","",DATE(YEAR(A1838),MONTH(A1838),1))</f>
        <v/>
      </c>
      <c r="I1838" s="35">
        <f>IF(A1838="","",IF(G1838="",H1838,DATE(YEAR(G1838),MONTH(G1838),1)))</f>
        <v/>
      </c>
      <c r="J1838" s="36">
        <f>IF(D1838="","",IFERROR(VLOOKUP(D1838,'Settings'!$A$18:$B$48,2,FALSE),"Not in categories"))</f>
        <v/>
      </c>
    </row>
    <row r="1839">
      <c r="A1839" s="31" t="n"/>
      <c r="B1839" s="32" t="n"/>
      <c r="C1839" s="32" t="n"/>
      <c r="D1839" s="33" t="n"/>
      <c r="E1839" s="33" t="n"/>
      <c r="F1839" s="33" t="n"/>
      <c r="G1839" s="34" t="n"/>
      <c r="H1839" s="35">
        <f>IF(A1839="","",DATE(YEAR(A1839),MONTH(A1839),1))</f>
        <v/>
      </c>
      <c r="I1839" s="35">
        <f>IF(A1839="","",IF(G1839="",H1839,DATE(YEAR(G1839),MONTH(G1839),1)))</f>
        <v/>
      </c>
      <c r="J1839" s="36">
        <f>IF(D1839="","",IFERROR(VLOOKUP(D1839,'Settings'!$A$18:$B$48,2,FALSE),"Not in categories"))</f>
        <v/>
      </c>
    </row>
    <row r="1840">
      <c r="A1840" s="31" t="n"/>
      <c r="B1840" s="32" t="n"/>
      <c r="C1840" s="32" t="n"/>
      <c r="D1840" s="33" t="n"/>
      <c r="E1840" s="33" t="n"/>
      <c r="F1840" s="33" t="n"/>
      <c r="G1840" s="34" t="n"/>
      <c r="H1840" s="35">
        <f>IF(A1840="","",DATE(YEAR(A1840),MONTH(A1840),1))</f>
        <v/>
      </c>
      <c r="I1840" s="35">
        <f>IF(A1840="","",IF(G1840="",H1840,DATE(YEAR(G1840),MONTH(G1840),1)))</f>
        <v/>
      </c>
      <c r="J1840" s="36">
        <f>IF(D1840="","",IFERROR(VLOOKUP(D1840,'Settings'!$A$18:$B$48,2,FALSE),"Not in categories"))</f>
        <v/>
      </c>
    </row>
    <row r="1841">
      <c r="A1841" s="31" t="n"/>
      <c r="B1841" s="32" t="n"/>
      <c r="C1841" s="32" t="n"/>
      <c r="D1841" s="33" t="n"/>
      <c r="E1841" s="33" t="n"/>
      <c r="F1841" s="33" t="n"/>
      <c r="G1841" s="34" t="n"/>
      <c r="H1841" s="35">
        <f>IF(A1841="","",DATE(YEAR(A1841),MONTH(A1841),1))</f>
        <v/>
      </c>
      <c r="I1841" s="35">
        <f>IF(A1841="","",IF(G1841="",H1841,DATE(YEAR(G1841),MONTH(G1841),1)))</f>
        <v/>
      </c>
      <c r="J1841" s="36">
        <f>IF(D1841="","",IFERROR(VLOOKUP(D1841,'Settings'!$A$18:$B$48,2,FALSE),"Not in categories"))</f>
        <v/>
      </c>
    </row>
    <row r="1842">
      <c r="A1842" s="31" t="n"/>
      <c r="B1842" s="32" t="n"/>
      <c r="C1842" s="32" t="n"/>
      <c r="D1842" s="33" t="n"/>
      <c r="E1842" s="33" t="n"/>
      <c r="F1842" s="33" t="n"/>
      <c r="G1842" s="34" t="n"/>
      <c r="H1842" s="35">
        <f>IF(A1842="","",DATE(YEAR(A1842),MONTH(A1842),1))</f>
        <v/>
      </c>
      <c r="I1842" s="35">
        <f>IF(A1842="","",IF(G1842="",H1842,DATE(YEAR(G1842),MONTH(G1842),1)))</f>
        <v/>
      </c>
      <c r="J1842" s="36">
        <f>IF(D1842="","",IFERROR(VLOOKUP(D1842,'Settings'!$A$18:$B$48,2,FALSE),"Not in categories"))</f>
        <v/>
      </c>
    </row>
    <row r="1843">
      <c r="A1843" s="31" t="n"/>
      <c r="B1843" s="32" t="n"/>
      <c r="C1843" s="32" t="n"/>
      <c r="D1843" s="33" t="n"/>
      <c r="E1843" s="33" t="n"/>
      <c r="F1843" s="33" t="n"/>
      <c r="G1843" s="34" t="n"/>
      <c r="H1843" s="35">
        <f>IF(A1843="","",DATE(YEAR(A1843),MONTH(A1843),1))</f>
        <v/>
      </c>
      <c r="I1843" s="35">
        <f>IF(A1843="","",IF(G1843="",H1843,DATE(YEAR(G1843),MONTH(G1843),1)))</f>
        <v/>
      </c>
      <c r="J1843" s="36">
        <f>IF(D1843="","",IFERROR(VLOOKUP(D1843,'Settings'!$A$18:$B$48,2,FALSE),"Not in categories"))</f>
        <v/>
      </c>
    </row>
    <row r="1844">
      <c r="A1844" s="31" t="n"/>
      <c r="B1844" s="32" t="n"/>
      <c r="C1844" s="32" t="n"/>
      <c r="D1844" s="33" t="n"/>
      <c r="E1844" s="33" t="n"/>
      <c r="F1844" s="33" t="n"/>
      <c r="G1844" s="34" t="n"/>
      <c r="H1844" s="35">
        <f>IF(A1844="","",DATE(YEAR(A1844),MONTH(A1844),1))</f>
        <v/>
      </c>
      <c r="I1844" s="35">
        <f>IF(A1844="","",IF(G1844="",H1844,DATE(YEAR(G1844),MONTH(G1844),1)))</f>
        <v/>
      </c>
      <c r="J1844" s="36">
        <f>IF(D1844="","",IFERROR(VLOOKUP(D1844,'Settings'!$A$18:$B$48,2,FALSE),"Not in categories"))</f>
        <v/>
      </c>
    </row>
    <row r="1845">
      <c r="A1845" s="31" t="n"/>
      <c r="B1845" s="32" t="n"/>
      <c r="C1845" s="32" t="n"/>
      <c r="D1845" s="33" t="n"/>
      <c r="E1845" s="33" t="n"/>
      <c r="F1845" s="33" t="n"/>
      <c r="G1845" s="34" t="n"/>
      <c r="H1845" s="35">
        <f>IF(A1845="","",DATE(YEAR(A1845),MONTH(A1845),1))</f>
        <v/>
      </c>
      <c r="I1845" s="35">
        <f>IF(A1845="","",IF(G1845="",H1845,DATE(YEAR(G1845),MONTH(G1845),1)))</f>
        <v/>
      </c>
      <c r="J1845" s="36">
        <f>IF(D1845="","",IFERROR(VLOOKUP(D1845,'Settings'!$A$18:$B$48,2,FALSE),"Not in categories"))</f>
        <v/>
      </c>
    </row>
    <row r="1846">
      <c r="A1846" s="31" t="n"/>
      <c r="B1846" s="32" t="n"/>
      <c r="C1846" s="32" t="n"/>
      <c r="D1846" s="33" t="n"/>
      <c r="E1846" s="33" t="n"/>
      <c r="F1846" s="33" t="n"/>
      <c r="G1846" s="34" t="n"/>
      <c r="H1846" s="35">
        <f>IF(A1846="","",DATE(YEAR(A1846),MONTH(A1846),1))</f>
        <v/>
      </c>
      <c r="I1846" s="35">
        <f>IF(A1846="","",IF(G1846="",H1846,DATE(YEAR(G1846),MONTH(G1846),1)))</f>
        <v/>
      </c>
      <c r="J1846" s="36">
        <f>IF(D1846="","",IFERROR(VLOOKUP(D1846,'Settings'!$A$18:$B$48,2,FALSE),"Not in categories"))</f>
        <v/>
      </c>
    </row>
    <row r="1847">
      <c r="A1847" s="31" t="n"/>
      <c r="B1847" s="32" t="n"/>
      <c r="C1847" s="32" t="n"/>
      <c r="D1847" s="33" t="n"/>
      <c r="E1847" s="33" t="n"/>
      <c r="F1847" s="33" t="n"/>
      <c r="G1847" s="34" t="n"/>
      <c r="H1847" s="35">
        <f>IF(A1847="","",DATE(YEAR(A1847),MONTH(A1847),1))</f>
        <v/>
      </c>
      <c r="I1847" s="35">
        <f>IF(A1847="","",IF(G1847="",H1847,DATE(YEAR(G1847),MONTH(G1847),1)))</f>
        <v/>
      </c>
      <c r="J1847" s="36">
        <f>IF(D1847="","",IFERROR(VLOOKUP(D1847,'Settings'!$A$18:$B$48,2,FALSE),"Not in categories"))</f>
        <v/>
      </c>
    </row>
    <row r="1848">
      <c r="A1848" s="31" t="n"/>
      <c r="B1848" s="32" t="n"/>
      <c r="C1848" s="32" t="n"/>
      <c r="D1848" s="33" t="n"/>
      <c r="E1848" s="33" t="n"/>
      <c r="F1848" s="33" t="n"/>
      <c r="G1848" s="34" t="n"/>
      <c r="H1848" s="35">
        <f>IF(A1848="","",DATE(YEAR(A1848),MONTH(A1848),1))</f>
        <v/>
      </c>
      <c r="I1848" s="35">
        <f>IF(A1848="","",IF(G1848="",H1848,DATE(YEAR(G1848),MONTH(G1848),1)))</f>
        <v/>
      </c>
      <c r="J1848" s="36">
        <f>IF(D1848="","",IFERROR(VLOOKUP(D1848,'Settings'!$A$18:$B$48,2,FALSE),"Not in categories"))</f>
        <v/>
      </c>
    </row>
    <row r="1849">
      <c r="A1849" s="31" t="n"/>
      <c r="B1849" s="32" t="n"/>
      <c r="C1849" s="32" t="n"/>
      <c r="D1849" s="33" t="n"/>
      <c r="E1849" s="33" t="n"/>
      <c r="F1849" s="33" t="n"/>
      <c r="G1849" s="34" t="n"/>
      <c r="H1849" s="35">
        <f>IF(A1849="","",DATE(YEAR(A1849),MONTH(A1849),1))</f>
        <v/>
      </c>
      <c r="I1849" s="35">
        <f>IF(A1849="","",IF(G1849="",H1849,DATE(YEAR(G1849),MONTH(G1849),1)))</f>
        <v/>
      </c>
      <c r="J1849" s="36">
        <f>IF(D1849="","",IFERROR(VLOOKUP(D1849,'Settings'!$A$18:$B$48,2,FALSE),"Not in categories"))</f>
        <v/>
      </c>
    </row>
    <row r="1850">
      <c r="A1850" s="31" t="n"/>
      <c r="B1850" s="32" t="n"/>
      <c r="C1850" s="32" t="n"/>
      <c r="D1850" s="33" t="n"/>
      <c r="E1850" s="33" t="n"/>
      <c r="F1850" s="33" t="n"/>
      <c r="G1850" s="34" t="n"/>
      <c r="H1850" s="35">
        <f>IF(A1850="","",DATE(YEAR(A1850),MONTH(A1850),1))</f>
        <v/>
      </c>
      <c r="I1850" s="35">
        <f>IF(A1850="","",IF(G1850="",H1850,DATE(YEAR(G1850),MONTH(G1850),1)))</f>
        <v/>
      </c>
      <c r="J1850" s="36">
        <f>IF(D1850="","",IFERROR(VLOOKUP(D1850,'Settings'!$A$18:$B$48,2,FALSE),"Not in categories"))</f>
        <v/>
      </c>
    </row>
    <row r="1851">
      <c r="A1851" s="31" t="n"/>
      <c r="B1851" s="32" t="n"/>
      <c r="C1851" s="32" t="n"/>
      <c r="D1851" s="33" t="n"/>
      <c r="E1851" s="33" t="n"/>
      <c r="F1851" s="33" t="n"/>
      <c r="G1851" s="34" t="n"/>
      <c r="H1851" s="35">
        <f>IF(A1851="","",DATE(YEAR(A1851),MONTH(A1851),1))</f>
        <v/>
      </c>
      <c r="I1851" s="35">
        <f>IF(A1851="","",IF(G1851="",H1851,DATE(YEAR(G1851),MONTH(G1851),1)))</f>
        <v/>
      </c>
      <c r="J1851" s="36">
        <f>IF(D1851="","",IFERROR(VLOOKUP(D1851,'Settings'!$A$18:$B$48,2,FALSE),"Not in categories"))</f>
        <v/>
      </c>
    </row>
    <row r="1852">
      <c r="A1852" s="31" t="n"/>
      <c r="B1852" s="32" t="n"/>
      <c r="C1852" s="32" t="n"/>
      <c r="D1852" s="33" t="n"/>
      <c r="E1852" s="33" t="n"/>
      <c r="F1852" s="33" t="n"/>
      <c r="G1852" s="34" t="n"/>
      <c r="H1852" s="35">
        <f>IF(A1852="","",DATE(YEAR(A1852),MONTH(A1852),1))</f>
        <v/>
      </c>
      <c r="I1852" s="35">
        <f>IF(A1852="","",IF(G1852="",H1852,DATE(YEAR(G1852),MONTH(G1852),1)))</f>
        <v/>
      </c>
      <c r="J1852" s="36">
        <f>IF(D1852="","",IFERROR(VLOOKUP(D1852,'Settings'!$A$18:$B$48,2,FALSE),"Not in categories"))</f>
        <v/>
      </c>
    </row>
    <row r="1853">
      <c r="A1853" s="31" t="n"/>
      <c r="B1853" s="32" t="n"/>
      <c r="C1853" s="32" t="n"/>
      <c r="D1853" s="33" t="n"/>
      <c r="E1853" s="33" t="n"/>
      <c r="F1853" s="33" t="n"/>
      <c r="G1853" s="34" t="n"/>
      <c r="H1853" s="35">
        <f>IF(A1853="","",DATE(YEAR(A1853),MONTH(A1853),1))</f>
        <v/>
      </c>
      <c r="I1853" s="35">
        <f>IF(A1853="","",IF(G1853="",H1853,DATE(YEAR(G1853),MONTH(G1853),1)))</f>
        <v/>
      </c>
      <c r="J1853" s="36">
        <f>IF(D1853="","",IFERROR(VLOOKUP(D1853,'Settings'!$A$18:$B$48,2,FALSE),"Not in categories"))</f>
        <v/>
      </c>
    </row>
    <row r="1854">
      <c r="A1854" s="31" t="n"/>
      <c r="B1854" s="32" t="n"/>
      <c r="C1854" s="32" t="n"/>
      <c r="D1854" s="33" t="n"/>
      <c r="E1854" s="33" t="n"/>
      <c r="F1854" s="33" t="n"/>
      <c r="G1854" s="34" t="n"/>
      <c r="H1854" s="35">
        <f>IF(A1854="","",DATE(YEAR(A1854),MONTH(A1854),1))</f>
        <v/>
      </c>
      <c r="I1854" s="35">
        <f>IF(A1854="","",IF(G1854="",H1854,DATE(YEAR(G1854),MONTH(G1854),1)))</f>
        <v/>
      </c>
      <c r="J1854" s="36">
        <f>IF(D1854="","",IFERROR(VLOOKUP(D1854,'Settings'!$A$18:$B$48,2,FALSE),"Not in categories"))</f>
        <v/>
      </c>
    </row>
    <row r="1855">
      <c r="A1855" s="31" t="n"/>
      <c r="B1855" s="32" t="n"/>
      <c r="C1855" s="32" t="n"/>
      <c r="D1855" s="33" t="n"/>
      <c r="E1855" s="33" t="n"/>
      <c r="F1855" s="33" t="n"/>
      <c r="G1855" s="34" t="n"/>
      <c r="H1855" s="35">
        <f>IF(A1855="","",DATE(YEAR(A1855),MONTH(A1855),1))</f>
        <v/>
      </c>
      <c r="I1855" s="35">
        <f>IF(A1855="","",IF(G1855="",H1855,DATE(YEAR(G1855),MONTH(G1855),1)))</f>
        <v/>
      </c>
      <c r="J1855" s="36">
        <f>IF(D1855="","",IFERROR(VLOOKUP(D1855,'Settings'!$A$18:$B$48,2,FALSE),"Not in categories"))</f>
        <v/>
      </c>
    </row>
    <row r="1856">
      <c r="A1856" s="31" t="n"/>
      <c r="B1856" s="32" t="n"/>
      <c r="C1856" s="32" t="n"/>
      <c r="D1856" s="33" t="n"/>
      <c r="E1856" s="33" t="n"/>
      <c r="F1856" s="33" t="n"/>
      <c r="G1856" s="34" t="n"/>
      <c r="H1856" s="35">
        <f>IF(A1856="","",DATE(YEAR(A1856),MONTH(A1856),1))</f>
        <v/>
      </c>
      <c r="I1856" s="35">
        <f>IF(A1856="","",IF(G1856="",H1856,DATE(YEAR(G1856),MONTH(G1856),1)))</f>
        <v/>
      </c>
      <c r="J1856" s="36">
        <f>IF(D1856="","",IFERROR(VLOOKUP(D1856,'Settings'!$A$18:$B$48,2,FALSE),"Not in categories"))</f>
        <v/>
      </c>
    </row>
    <row r="1857">
      <c r="A1857" s="31" t="n"/>
      <c r="B1857" s="32" t="n"/>
      <c r="C1857" s="32" t="n"/>
      <c r="D1857" s="33" t="n"/>
      <c r="E1857" s="33" t="n"/>
      <c r="F1857" s="33" t="n"/>
      <c r="G1857" s="34" t="n"/>
      <c r="H1857" s="35">
        <f>IF(A1857="","",DATE(YEAR(A1857),MONTH(A1857),1))</f>
        <v/>
      </c>
      <c r="I1857" s="35">
        <f>IF(A1857="","",IF(G1857="",H1857,DATE(YEAR(G1857),MONTH(G1857),1)))</f>
        <v/>
      </c>
      <c r="J1857" s="36">
        <f>IF(D1857="","",IFERROR(VLOOKUP(D1857,'Settings'!$A$18:$B$48,2,FALSE),"Not in categories"))</f>
        <v/>
      </c>
    </row>
    <row r="1858">
      <c r="A1858" s="31" t="n"/>
      <c r="B1858" s="32" t="n"/>
      <c r="C1858" s="32" t="n"/>
      <c r="D1858" s="33" t="n"/>
      <c r="E1858" s="33" t="n"/>
      <c r="F1858" s="33" t="n"/>
      <c r="G1858" s="34" t="n"/>
      <c r="H1858" s="35">
        <f>IF(A1858="","",DATE(YEAR(A1858),MONTH(A1858),1))</f>
        <v/>
      </c>
      <c r="I1858" s="35">
        <f>IF(A1858="","",IF(G1858="",H1858,DATE(YEAR(G1858),MONTH(G1858),1)))</f>
        <v/>
      </c>
      <c r="J1858" s="36">
        <f>IF(D1858="","",IFERROR(VLOOKUP(D1858,'Settings'!$A$18:$B$48,2,FALSE),"Not in categories"))</f>
        <v/>
      </c>
    </row>
    <row r="1859">
      <c r="A1859" s="31" t="n"/>
      <c r="B1859" s="32" t="n"/>
      <c r="C1859" s="32" t="n"/>
      <c r="D1859" s="33" t="n"/>
      <c r="E1859" s="33" t="n"/>
      <c r="F1859" s="33" t="n"/>
      <c r="G1859" s="34" t="n"/>
      <c r="H1859" s="35">
        <f>IF(A1859="","",DATE(YEAR(A1859),MONTH(A1859),1))</f>
        <v/>
      </c>
      <c r="I1859" s="35">
        <f>IF(A1859="","",IF(G1859="",H1859,DATE(YEAR(G1859),MONTH(G1859),1)))</f>
        <v/>
      </c>
      <c r="J1859" s="36">
        <f>IF(D1859="","",IFERROR(VLOOKUP(D1859,'Settings'!$A$18:$B$48,2,FALSE),"Not in categories"))</f>
        <v/>
      </c>
    </row>
    <row r="1860">
      <c r="A1860" s="31" t="n"/>
      <c r="B1860" s="32" t="n"/>
      <c r="C1860" s="32" t="n"/>
      <c r="D1860" s="33" t="n"/>
      <c r="E1860" s="33" t="n"/>
      <c r="F1860" s="33" t="n"/>
      <c r="G1860" s="34" t="n"/>
      <c r="H1860" s="35">
        <f>IF(A1860="","",DATE(YEAR(A1860),MONTH(A1860),1))</f>
        <v/>
      </c>
      <c r="I1860" s="35">
        <f>IF(A1860="","",IF(G1860="",H1860,DATE(YEAR(G1860),MONTH(G1860),1)))</f>
        <v/>
      </c>
      <c r="J1860" s="36">
        <f>IF(D1860="","",IFERROR(VLOOKUP(D1860,'Settings'!$A$18:$B$48,2,FALSE),"Not in categories"))</f>
        <v/>
      </c>
    </row>
    <row r="1861">
      <c r="A1861" s="31" t="n"/>
      <c r="B1861" s="32" t="n"/>
      <c r="C1861" s="32" t="n"/>
      <c r="D1861" s="33" t="n"/>
      <c r="E1861" s="33" t="n"/>
      <c r="F1861" s="33" t="n"/>
      <c r="G1861" s="34" t="n"/>
      <c r="H1861" s="35">
        <f>IF(A1861="","",DATE(YEAR(A1861),MONTH(A1861),1))</f>
        <v/>
      </c>
      <c r="I1861" s="35">
        <f>IF(A1861="","",IF(G1861="",H1861,DATE(YEAR(G1861),MONTH(G1861),1)))</f>
        <v/>
      </c>
      <c r="J1861" s="36">
        <f>IF(D1861="","",IFERROR(VLOOKUP(D1861,'Settings'!$A$18:$B$48,2,FALSE),"Not in categories"))</f>
        <v/>
      </c>
    </row>
    <row r="1862">
      <c r="A1862" s="31" t="n"/>
      <c r="B1862" s="32" t="n"/>
      <c r="C1862" s="32" t="n"/>
      <c r="D1862" s="33" t="n"/>
      <c r="E1862" s="33" t="n"/>
      <c r="F1862" s="33" t="n"/>
      <c r="G1862" s="34" t="n"/>
      <c r="H1862" s="35">
        <f>IF(A1862="","",DATE(YEAR(A1862),MONTH(A1862),1))</f>
        <v/>
      </c>
      <c r="I1862" s="35">
        <f>IF(A1862="","",IF(G1862="",H1862,DATE(YEAR(G1862),MONTH(G1862),1)))</f>
        <v/>
      </c>
      <c r="J1862" s="36">
        <f>IF(D1862="","",IFERROR(VLOOKUP(D1862,'Settings'!$A$18:$B$48,2,FALSE),"Not in categories"))</f>
        <v/>
      </c>
    </row>
    <row r="1863">
      <c r="A1863" s="31" t="n"/>
      <c r="B1863" s="32" t="n"/>
      <c r="C1863" s="32" t="n"/>
      <c r="D1863" s="33" t="n"/>
      <c r="E1863" s="33" t="n"/>
      <c r="F1863" s="33" t="n"/>
      <c r="G1863" s="34" t="n"/>
      <c r="H1863" s="35">
        <f>IF(A1863="","",DATE(YEAR(A1863),MONTH(A1863),1))</f>
        <v/>
      </c>
      <c r="I1863" s="35">
        <f>IF(A1863="","",IF(G1863="",H1863,DATE(YEAR(G1863),MONTH(G1863),1)))</f>
        <v/>
      </c>
      <c r="J1863" s="36">
        <f>IF(D1863="","",IFERROR(VLOOKUP(D1863,'Settings'!$A$18:$B$48,2,FALSE),"Not in categories"))</f>
        <v/>
      </c>
    </row>
    <row r="1864">
      <c r="A1864" s="31" t="n"/>
      <c r="B1864" s="32" t="n"/>
      <c r="C1864" s="32" t="n"/>
      <c r="D1864" s="33" t="n"/>
      <c r="E1864" s="33" t="n"/>
      <c r="F1864" s="33" t="n"/>
      <c r="G1864" s="34" t="n"/>
      <c r="H1864" s="35">
        <f>IF(A1864="","",DATE(YEAR(A1864),MONTH(A1864),1))</f>
        <v/>
      </c>
      <c r="I1864" s="35">
        <f>IF(A1864="","",IF(G1864="",H1864,DATE(YEAR(G1864),MONTH(G1864),1)))</f>
        <v/>
      </c>
      <c r="J1864" s="36">
        <f>IF(D1864="","",IFERROR(VLOOKUP(D1864,'Settings'!$A$18:$B$48,2,FALSE),"Not in categories"))</f>
        <v/>
      </c>
    </row>
    <row r="1865">
      <c r="A1865" s="31" t="n"/>
      <c r="B1865" s="32" t="n"/>
      <c r="C1865" s="32" t="n"/>
      <c r="D1865" s="33" t="n"/>
      <c r="E1865" s="33" t="n"/>
      <c r="F1865" s="33" t="n"/>
      <c r="G1865" s="34" t="n"/>
      <c r="H1865" s="35">
        <f>IF(A1865="","",DATE(YEAR(A1865),MONTH(A1865),1))</f>
        <v/>
      </c>
      <c r="I1865" s="35">
        <f>IF(A1865="","",IF(G1865="",H1865,DATE(YEAR(G1865),MONTH(G1865),1)))</f>
        <v/>
      </c>
      <c r="J1865" s="36">
        <f>IF(D1865="","",IFERROR(VLOOKUP(D1865,'Settings'!$A$18:$B$48,2,FALSE),"Not in categories"))</f>
        <v/>
      </c>
    </row>
    <row r="1866">
      <c r="A1866" s="31" t="n"/>
      <c r="B1866" s="32" t="n"/>
      <c r="C1866" s="32" t="n"/>
      <c r="D1866" s="33" t="n"/>
      <c r="E1866" s="33" t="n"/>
      <c r="F1866" s="33" t="n"/>
      <c r="G1866" s="34" t="n"/>
      <c r="H1866" s="35">
        <f>IF(A1866="","",DATE(YEAR(A1866),MONTH(A1866),1))</f>
        <v/>
      </c>
      <c r="I1866" s="35">
        <f>IF(A1866="","",IF(G1866="",H1866,DATE(YEAR(G1866),MONTH(G1866),1)))</f>
        <v/>
      </c>
      <c r="J1866" s="36">
        <f>IF(D1866="","",IFERROR(VLOOKUP(D1866,'Settings'!$A$18:$B$48,2,FALSE),"Not in categories"))</f>
        <v/>
      </c>
    </row>
    <row r="1867">
      <c r="A1867" s="31" t="n"/>
      <c r="B1867" s="32" t="n"/>
      <c r="C1867" s="32" t="n"/>
      <c r="D1867" s="33" t="n"/>
      <c r="E1867" s="33" t="n"/>
      <c r="F1867" s="33" t="n"/>
      <c r="G1867" s="34" t="n"/>
      <c r="H1867" s="35">
        <f>IF(A1867="","",DATE(YEAR(A1867),MONTH(A1867),1))</f>
        <v/>
      </c>
      <c r="I1867" s="35">
        <f>IF(A1867="","",IF(G1867="",H1867,DATE(YEAR(G1867),MONTH(G1867),1)))</f>
        <v/>
      </c>
      <c r="J1867" s="36">
        <f>IF(D1867="","",IFERROR(VLOOKUP(D1867,'Settings'!$A$18:$B$48,2,FALSE),"Not in categories"))</f>
        <v/>
      </c>
    </row>
    <row r="1868">
      <c r="A1868" s="31" t="n"/>
      <c r="B1868" s="32" t="n"/>
      <c r="C1868" s="32" t="n"/>
      <c r="D1868" s="33" t="n"/>
      <c r="E1868" s="33" t="n"/>
      <c r="F1868" s="33" t="n"/>
      <c r="G1868" s="34" t="n"/>
      <c r="H1868" s="35">
        <f>IF(A1868="","",DATE(YEAR(A1868),MONTH(A1868),1))</f>
        <v/>
      </c>
      <c r="I1868" s="35">
        <f>IF(A1868="","",IF(G1868="",H1868,DATE(YEAR(G1868),MONTH(G1868),1)))</f>
        <v/>
      </c>
      <c r="J1868" s="36">
        <f>IF(D1868="","",IFERROR(VLOOKUP(D1868,'Settings'!$A$18:$B$48,2,FALSE),"Not in categories"))</f>
        <v/>
      </c>
    </row>
    <row r="1869">
      <c r="A1869" s="31" t="n"/>
      <c r="B1869" s="32" t="n"/>
      <c r="C1869" s="32" t="n"/>
      <c r="D1869" s="33" t="n"/>
      <c r="E1869" s="33" t="n"/>
      <c r="F1869" s="33" t="n"/>
      <c r="G1869" s="34" t="n"/>
      <c r="H1869" s="35">
        <f>IF(A1869="","",DATE(YEAR(A1869),MONTH(A1869),1))</f>
        <v/>
      </c>
      <c r="I1869" s="35">
        <f>IF(A1869="","",IF(G1869="",H1869,DATE(YEAR(G1869),MONTH(G1869),1)))</f>
        <v/>
      </c>
      <c r="J1869" s="36">
        <f>IF(D1869="","",IFERROR(VLOOKUP(D1869,'Settings'!$A$18:$B$48,2,FALSE),"Not in categories"))</f>
        <v/>
      </c>
    </row>
    <row r="1870">
      <c r="A1870" s="31" t="n"/>
      <c r="B1870" s="32" t="n"/>
      <c r="C1870" s="32" t="n"/>
      <c r="D1870" s="33" t="n"/>
      <c r="E1870" s="33" t="n"/>
      <c r="F1870" s="33" t="n"/>
      <c r="G1870" s="34" t="n"/>
      <c r="H1870" s="35">
        <f>IF(A1870="","",DATE(YEAR(A1870),MONTH(A1870),1))</f>
        <v/>
      </c>
      <c r="I1870" s="35">
        <f>IF(A1870="","",IF(G1870="",H1870,DATE(YEAR(G1870),MONTH(G1870),1)))</f>
        <v/>
      </c>
      <c r="J1870" s="36">
        <f>IF(D1870="","",IFERROR(VLOOKUP(D1870,'Settings'!$A$18:$B$48,2,FALSE),"Not in categories"))</f>
        <v/>
      </c>
    </row>
    <row r="1871">
      <c r="A1871" s="31" t="n"/>
      <c r="B1871" s="32" t="n"/>
      <c r="C1871" s="32" t="n"/>
      <c r="D1871" s="33" t="n"/>
      <c r="E1871" s="33" t="n"/>
      <c r="F1871" s="33" t="n"/>
      <c r="G1871" s="34" t="n"/>
      <c r="H1871" s="35">
        <f>IF(A1871="","",DATE(YEAR(A1871),MONTH(A1871),1))</f>
        <v/>
      </c>
      <c r="I1871" s="35">
        <f>IF(A1871="","",IF(G1871="",H1871,DATE(YEAR(G1871),MONTH(G1871),1)))</f>
        <v/>
      </c>
      <c r="J1871" s="36">
        <f>IF(D1871="","",IFERROR(VLOOKUP(D1871,'Settings'!$A$18:$B$48,2,FALSE),"Not in categories"))</f>
        <v/>
      </c>
    </row>
    <row r="1872">
      <c r="A1872" s="31" t="n"/>
      <c r="B1872" s="32" t="n"/>
      <c r="C1872" s="32" t="n"/>
      <c r="D1872" s="33" t="n"/>
      <c r="E1872" s="33" t="n"/>
      <c r="F1872" s="33" t="n"/>
      <c r="G1872" s="34" t="n"/>
      <c r="H1872" s="35">
        <f>IF(A1872="","",DATE(YEAR(A1872),MONTH(A1872),1))</f>
        <v/>
      </c>
      <c r="I1872" s="35">
        <f>IF(A1872="","",IF(G1872="",H1872,DATE(YEAR(G1872),MONTH(G1872),1)))</f>
        <v/>
      </c>
      <c r="J1872" s="36">
        <f>IF(D1872="","",IFERROR(VLOOKUP(D1872,'Settings'!$A$18:$B$48,2,FALSE),"Not in categories"))</f>
        <v/>
      </c>
    </row>
    <row r="1873">
      <c r="A1873" s="31" t="n"/>
      <c r="B1873" s="32" t="n"/>
      <c r="C1873" s="32" t="n"/>
      <c r="D1873" s="33" t="n"/>
      <c r="E1873" s="33" t="n"/>
      <c r="F1873" s="33" t="n"/>
      <c r="G1873" s="34" t="n"/>
      <c r="H1873" s="35">
        <f>IF(A1873="","",DATE(YEAR(A1873),MONTH(A1873),1))</f>
        <v/>
      </c>
      <c r="I1873" s="35">
        <f>IF(A1873="","",IF(G1873="",H1873,DATE(YEAR(G1873),MONTH(G1873),1)))</f>
        <v/>
      </c>
      <c r="J1873" s="36">
        <f>IF(D1873="","",IFERROR(VLOOKUP(D1873,'Settings'!$A$18:$B$48,2,FALSE),"Not in categories"))</f>
        <v/>
      </c>
    </row>
    <row r="1874">
      <c r="A1874" s="31" t="n"/>
      <c r="B1874" s="32" t="n"/>
      <c r="C1874" s="32" t="n"/>
      <c r="D1874" s="33" t="n"/>
      <c r="E1874" s="33" t="n"/>
      <c r="F1874" s="33" t="n"/>
      <c r="G1874" s="34" t="n"/>
      <c r="H1874" s="35">
        <f>IF(A1874="","",DATE(YEAR(A1874),MONTH(A1874),1))</f>
        <v/>
      </c>
      <c r="I1874" s="35">
        <f>IF(A1874="","",IF(G1874="",H1874,DATE(YEAR(G1874),MONTH(G1874),1)))</f>
        <v/>
      </c>
      <c r="J1874" s="36">
        <f>IF(D1874="","",IFERROR(VLOOKUP(D1874,'Settings'!$A$18:$B$48,2,FALSE),"Not in categories"))</f>
        <v/>
      </c>
    </row>
    <row r="1875">
      <c r="A1875" s="31" t="n"/>
      <c r="B1875" s="32" t="n"/>
      <c r="C1875" s="32" t="n"/>
      <c r="D1875" s="33" t="n"/>
      <c r="E1875" s="33" t="n"/>
      <c r="F1875" s="33" t="n"/>
      <c r="G1875" s="34" t="n"/>
      <c r="H1875" s="35">
        <f>IF(A1875="","",DATE(YEAR(A1875),MONTH(A1875),1))</f>
        <v/>
      </c>
      <c r="I1875" s="35">
        <f>IF(A1875="","",IF(G1875="",H1875,DATE(YEAR(G1875),MONTH(G1875),1)))</f>
        <v/>
      </c>
      <c r="J1875" s="36">
        <f>IF(D1875="","",IFERROR(VLOOKUP(D1875,'Settings'!$A$18:$B$48,2,FALSE),"Not in categories"))</f>
        <v/>
      </c>
    </row>
    <row r="1876">
      <c r="A1876" s="31" t="n"/>
      <c r="B1876" s="32" t="n"/>
      <c r="C1876" s="32" t="n"/>
      <c r="D1876" s="33" t="n"/>
      <c r="E1876" s="33" t="n"/>
      <c r="F1876" s="33" t="n"/>
      <c r="G1876" s="34" t="n"/>
      <c r="H1876" s="35">
        <f>IF(A1876="","",DATE(YEAR(A1876),MONTH(A1876),1))</f>
        <v/>
      </c>
      <c r="I1876" s="35">
        <f>IF(A1876="","",IF(G1876="",H1876,DATE(YEAR(G1876),MONTH(G1876),1)))</f>
        <v/>
      </c>
      <c r="J1876" s="36">
        <f>IF(D1876="","",IFERROR(VLOOKUP(D1876,'Settings'!$A$18:$B$48,2,FALSE),"Not in categories"))</f>
        <v/>
      </c>
    </row>
    <row r="1877">
      <c r="A1877" s="31" t="n"/>
      <c r="B1877" s="32" t="n"/>
      <c r="C1877" s="32" t="n"/>
      <c r="D1877" s="33" t="n"/>
      <c r="E1877" s="33" t="n"/>
      <c r="F1877" s="33" t="n"/>
      <c r="G1877" s="34" t="n"/>
      <c r="H1877" s="35">
        <f>IF(A1877="","",DATE(YEAR(A1877),MONTH(A1877),1))</f>
        <v/>
      </c>
      <c r="I1877" s="35">
        <f>IF(A1877="","",IF(G1877="",H1877,DATE(YEAR(G1877),MONTH(G1877),1)))</f>
        <v/>
      </c>
      <c r="J1877" s="36">
        <f>IF(D1877="","",IFERROR(VLOOKUP(D1877,'Settings'!$A$18:$B$48,2,FALSE),"Not in categories"))</f>
        <v/>
      </c>
    </row>
    <row r="1878">
      <c r="A1878" s="31" t="n"/>
      <c r="B1878" s="32" t="n"/>
      <c r="C1878" s="32" t="n"/>
      <c r="D1878" s="33" t="n"/>
      <c r="E1878" s="33" t="n"/>
      <c r="F1878" s="33" t="n"/>
      <c r="G1878" s="34" t="n"/>
      <c r="H1878" s="35">
        <f>IF(A1878="","",DATE(YEAR(A1878),MONTH(A1878),1))</f>
        <v/>
      </c>
      <c r="I1878" s="35">
        <f>IF(A1878="","",IF(G1878="",H1878,DATE(YEAR(G1878),MONTH(G1878),1)))</f>
        <v/>
      </c>
      <c r="J1878" s="36">
        <f>IF(D1878="","",IFERROR(VLOOKUP(D1878,'Settings'!$A$18:$B$48,2,FALSE),"Not in categories"))</f>
        <v/>
      </c>
    </row>
    <row r="1879">
      <c r="A1879" s="31" t="n"/>
      <c r="B1879" s="32" t="n"/>
      <c r="C1879" s="32" t="n"/>
      <c r="D1879" s="33" t="n"/>
      <c r="E1879" s="33" t="n"/>
      <c r="F1879" s="33" t="n"/>
      <c r="G1879" s="34" t="n"/>
      <c r="H1879" s="35">
        <f>IF(A1879="","",DATE(YEAR(A1879),MONTH(A1879),1))</f>
        <v/>
      </c>
      <c r="I1879" s="35">
        <f>IF(A1879="","",IF(G1879="",H1879,DATE(YEAR(G1879),MONTH(G1879),1)))</f>
        <v/>
      </c>
      <c r="J1879" s="36">
        <f>IF(D1879="","",IFERROR(VLOOKUP(D1879,'Settings'!$A$18:$B$48,2,FALSE),"Not in categories"))</f>
        <v/>
      </c>
    </row>
    <row r="1880">
      <c r="A1880" s="31" t="n"/>
      <c r="B1880" s="32" t="n"/>
      <c r="C1880" s="32" t="n"/>
      <c r="D1880" s="33" t="n"/>
      <c r="E1880" s="33" t="n"/>
      <c r="F1880" s="33" t="n"/>
      <c r="G1880" s="34" t="n"/>
      <c r="H1880" s="35">
        <f>IF(A1880="","",DATE(YEAR(A1880),MONTH(A1880),1))</f>
        <v/>
      </c>
      <c r="I1880" s="35">
        <f>IF(A1880="","",IF(G1880="",H1880,DATE(YEAR(G1880),MONTH(G1880),1)))</f>
        <v/>
      </c>
      <c r="J1880" s="36">
        <f>IF(D1880="","",IFERROR(VLOOKUP(D1880,'Settings'!$A$18:$B$48,2,FALSE),"Not in categories"))</f>
        <v/>
      </c>
    </row>
    <row r="1881">
      <c r="A1881" s="31" t="n"/>
      <c r="B1881" s="32" t="n"/>
      <c r="C1881" s="32" t="n"/>
      <c r="D1881" s="33" t="n"/>
      <c r="E1881" s="33" t="n"/>
      <c r="F1881" s="33" t="n"/>
      <c r="G1881" s="34" t="n"/>
      <c r="H1881" s="35">
        <f>IF(A1881="","",DATE(YEAR(A1881),MONTH(A1881),1))</f>
        <v/>
      </c>
      <c r="I1881" s="35">
        <f>IF(A1881="","",IF(G1881="",H1881,DATE(YEAR(G1881),MONTH(G1881),1)))</f>
        <v/>
      </c>
      <c r="J1881" s="36">
        <f>IF(D1881="","",IFERROR(VLOOKUP(D1881,'Settings'!$A$18:$B$48,2,FALSE),"Not in categories"))</f>
        <v/>
      </c>
    </row>
    <row r="1882">
      <c r="A1882" s="31" t="n"/>
      <c r="B1882" s="32" t="n"/>
      <c r="C1882" s="32" t="n"/>
      <c r="D1882" s="33" t="n"/>
      <c r="E1882" s="33" t="n"/>
      <c r="F1882" s="33" t="n"/>
      <c r="G1882" s="34" t="n"/>
      <c r="H1882" s="35">
        <f>IF(A1882="","",DATE(YEAR(A1882),MONTH(A1882),1))</f>
        <v/>
      </c>
      <c r="I1882" s="35">
        <f>IF(A1882="","",IF(G1882="",H1882,DATE(YEAR(G1882),MONTH(G1882),1)))</f>
        <v/>
      </c>
      <c r="J1882" s="36">
        <f>IF(D1882="","",IFERROR(VLOOKUP(D1882,'Settings'!$A$18:$B$48,2,FALSE),"Not in categories"))</f>
        <v/>
      </c>
    </row>
    <row r="1883">
      <c r="A1883" s="31" t="n"/>
      <c r="B1883" s="32" t="n"/>
      <c r="C1883" s="32" t="n"/>
      <c r="D1883" s="33" t="n"/>
      <c r="E1883" s="33" t="n"/>
      <c r="F1883" s="33" t="n"/>
      <c r="G1883" s="34" t="n"/>
      <c r="H1883" s="35">
        <f>IF(A1883="","",DATE(YEAR(A1883),MONTH(A1883),1))</f>
        <v/>
      </c>
      <c r="I1883" s="35">
        <f>IF(A1883="","",IF(G1883="",H1883,DATE(YEAR(G1883),MONTH(G1883),1)))</f>
        <v/>
      </c>
      <c r="J1883" s="36">
        <f>IF(D1883="","",IFERROR(VLOOKUP(D1883,'Settings'!$A$18:$B$48,2,FALSE),"Not in categories"))</f>
        <v/>
      </c>
    </row>
    <row r="1884">
      <c r="A1884" s="31" t="n"/>
      <c r="B1884" s="32" t="n"/>
      <c r="C1884" s="32" t="n"/>
      <c r="D1884" s="33" t="n"/>
      <c r="E1884" s="33" t="n"/>
      <c r="F1884" s="33" t="n"/>
      <c r="G1884" s="34" t="n"/>
      <c r="H1884" s="35">
        <f>IF(A1884="","",DATE(YEAR(A1884),MONTH(A1884),1))</f>
        <v/>
      </c>
      <c r="I1884" s="35">
        <f>IF(A1884="","",IF(G1884="",H1884,DATE(YEAR(G1884),MONTH(G1884),1)))</f>
        <v/>
      </c>
      <c r="J1884" s="36">
        <f>IF(D1884="","",IFERROR(VLOOKUP(D1884,'Settings'!$A$18:$B$48,2,FALSE),"Not in categories"))</f>
        <v/>
      </c>
    </row>
    <row r="1885">
      <c r="A1885" s="31" t="n"/>
      <c r="B1885" s="32" t="n"/>
      <c r="C1885" s="32" t="n"/>
      <c r="D1885" s="33" t="n"/>
      <c r="E1885" s="33" t="n"/>
      <c r="F1885" s="33" t="n"/>
      <c r="G1885" s="34" t="n"/>
      <c r="H1885" s="35">
        <f>IF(A1885="","",DATE(YEAR(A1885),MONTH(A1885),1))</f>
        <v/>
      </c>
      <c r="I1885" s="35">
        <f>IF(A1885="","",IF(G1885="",H1885,DATE(YEAR(G1885),MONTH(G1885),1)))</f>
        <v/>
      </c>
      <c r="J1885" s="36">
        <f>IF(D1885="","",IFERROR(VLOOKUP(D1885,'Settings'!$A$18:$B$48,2,FALSE),"Not in categories"))</f>
        <v/>
      </c>
    </row>
    <row r="1886">
      <c r="A1886" s="31" t="n"/>
      <c r="B1886" s="32" t="n"/>
      <c r="C1886" s="32" t="n"/>
      <c r="D1886" s="33" t="n"/>
      <c r="E1886" s="33" t="n"/>
      <c r="F1886" s="33" t="n"/>
      <c r="G1886" s="34" t="n"/>
      <c r="H1886" s="35">
        <f>IF(A1886="","",DATE(YEAR(A1886),MONTH(A1886),1))</f>
        <v/>
      </c>
      <c r="I1886" s="35">
        <f>IF(A1886="","",IF(G1886="",H1886,DATE(YEAR(G1886),MONTH(G1886),1)))</f>
        <v/>
      </c>
      <c r="J1886" s="36">
        <f>IF(D1886="","",IFERROR(VLOOKUP(D1886,'Settings'!$A$18:$B$48,2,FALSE),"Not in categories"))</f>
        <v/>
      </c>
    </row>
    <row r="1887">
      <c r="A1887" s="31" t="n"/>
      <c r="B1887" s="32" t="n"/>
      <c r="C1887" s="32" t="n"/>
      <c r="D1887" s="33" t="n"/>
      <c r="E1887" s="33" t="n"/>
      <c r="F1887" s="33" t="n"/>
      <c r="G1887" s="34" t="n"/>
      <c r="H1887" s="35">
        <f>IF(A1887="","",DATE(YEAR(A1887),MONTH(A1887),1))</f>
        <v/>
      </c>
      <c r="I1887" s="35">
        <f>IF(A1887="","",IF(G1887="",H1887,DATE(YEAR(G1887),MONTH(G1887),1)))</f>
        <v/>
      </c>
      <c r="J1887" s="36">
        <f>IF(D1887="","",IFERROR(VLOOKUP(D1887,'Settings'!$A$18:$B$48,2,FALSE),"Not in categories"))</f>
        <v/>
      </c>
    </row>
    <row r="1888">
      <c r="A1888" s="31" t="n"/>
      <c r="B1888" s="32" t="n"/>
      <c r="C1888" s="32" t="n"/>
      <c r="D1888" s="33" t="n"/>
      <c r="E1888" s="33" t="n"/>
      <c r="F1888" s="33" t="n"/>
      <c r="G1888" s="34" t="n"/>
      <c r="H1888" s="35">
        <f>IF(A1888="","",DATE(YEAR(A1888),MONTH(A1888),1))</f>
        <v/>
      </c>
      <c r="I1888" s="35">
        <f>IF(A1888="","",IF(G1888="",H1888,DATE(YEAR(G1888),MONTH(G1888),1)))</f>
        <v/>
      </c>
      <c r="J1888" s="36">
        <f>IF(D1888="","",IFERROR(VLOOKUP(D1888,'Settings'!$A$18:$B$48,2,FALSE),"Not in categories"))</f>
        <v/>
      </c>
    </row>
    <row r="1889">
      <c r="A1889" s="31" t="n"/>
      <c r="B1889" s="32" t="n"/>
      <c r="C1889" s="32" t="n"/>
      <c r="D1889" s="33" t="n"/>
      <c r="E1889" s="33" t="n"/>
      <c r="F1889" s="33" t="n"/>
      <c r="G1889" s="34" t="n"/>
      <c r="H1889" s="35">
        <f>IF(A1889="","",DATE(YEAR(A1889),MONTH(A1889),1))</f>
        <v/>
      </c>
      <c r="I1889" s="35">
        <f>IF(A1889="","",IF(G1889="",H1889,DATE(YEAR(G1889),MONTH(G1889),1)))</f>
        <v/>
      </c>
      <c r="J1889" s="36">
        <f>IF(D1889="","",IFERROR(VLOOKUP(D1889,'Settings'!$A$18:$B$48,2,FALSE),"Not in categories"))</f>
        <v/>
      </c>
    </row>
    <row r="1890">
      <c r="A1890" s="31" t="n"/>
      <c r="B1890" s="32" t="n"/>
      <c r="C1890" s="32" t="n"/>
      <c r="D1890" s="33" t="n"/>
      <c r="E1890" s="33" t="n"/>
      <c r="F1890" s="33" t="n"/>
      <c r="G1890" s="34" t="n"/>
      <c r="H1890" s="35">
        <f>IF(A1890="","",DATE(YEAR(A1890),MONTH(A1890),1))</f>
        <v/>
      </c>
      <c r="I1890" s="35">
        <f>IF(A1890="","",IF(G1890="",H1890,DATE(YEAR(G1890),MONTH(G1890),1)))</f>
        <v/>
      </c>
      <c r="J1890" s="36">
        <f>IF(D1890="","",IFERROR(VLOOKUP(D1890,'Settings'!$A$18:$B$48,2,FALSE),"Not in categories"))</f>
        <v/>
      </c>
    </row>
    <row r="1891">
      <c r="A1891" s="31" t="n"/>
      <c r="B1891" s="32" t="n"/>
      <c r="C1891" s="32" t="n"/>
      <c r="D1891" s="33" t="n"/>
      <c r="E1891" s="33" t="n"/>
      <c r="F1891" s="33" t="n"/>
      <c r="G1891" s="34" t="n"/>
      <c r="H1891" s="35">
        <f>IF(A1891="","",DATE(YEAR(A1891),MONTH(A1891),1))</f>
        <v/>
      </c>
      <c r="I1891" s="35">
        <f>IF(A1891="","",IF(G1891="",H1891,DATE(YEAR(G1891),MONTH(G1891),1)))</f>
        <v/>
      </c>
      <c r="J1891" s="36">
        <f>IF(D1891="","",IFERROR(VLOOKUP(D1891,'Settings'!$A$18:$B$48,2,FALSE),"Not in categories"))</f>
        <v/>
      </c>
    </row>
    <row r="1892">
      <c r="A1892" s="31" t="n"/>
      <c r="B1892" s="32" t="n"/>
      <c r="C1892" s="32" t="n"/>
      <c r="D1892" s="33" t="n"/>
      <c r="E1892" s="33" t="n"/>
      <c r="F1892" s="33" t="n"/>
      <c r="G1892" s="34" t="n"/>
      <c r="H1892" s="35">
        <f>IF(A1892="","",DATE(YEAR(A1892),MONTH(A1892),1))</f>
        <v/>
      </c>
      <c r="I1892" s="35">
        <f>IF(A1892="","",IF(G1892="",H1892,DATE(YEAR(G1892),MONTH(G1892),1)))</f>
        <v/>
      </c>
      <c r="J1892" s="36">
        <f>IF(D1892="","",IFERROR(VLOOKUP(D1892,'Settings'!$A$18:$B$48,2,FALSE),"Not in categories"))</f>
        <v/>
      </c>
    </row>
    <row r="1893">
      <c r="A1893" s="31" t="n"/>
      <c r="B1893" s="32" t="n"/>
      <c r="C1893" s="32" t="n"/>
      <c r="D1893" s="33" t="n"/>
      <c r="E1893" s="33" t="n"/>
      <c r="F1893" s="33" t="n"/>
      <c r="G1893" s="34" t="n"/>
      <c r="H1893" s="35">
        <f>IF(A1893="","",DATE(YEAR(A1893),MONTH(A1893),1))</f>
        <v/>
      </c>
      <c r="I1893" s="35">
        <f>IF(A1893="","",IF(G1893="",H1893,DATE(YEAR(G1893),MONTH(G1893),1)))</f>
        <v/>
      </c>
      <c r="J1893" s="36">
        <f>IF(D1893="","",IFERROR(VLOOKUP(D1893,'Settings'!$A$18:$B$48,2,FALSE),"Not in categories"))</f>
        <v/>
      </c>
    </row>
    <row r="1894">
      <c r="A1894" s="31" t="n"/>
      <c r="B1894" s="32" t="n"/>
      <c r="C1894" s="32" t="n"/>
      <c r="D1894" s="33" t="n"/>
      <c r="E1894" s="33" t="n"/>
      <c r="F1894" s="33" t="n"/>
      <c r="G1894" s="34" t="n"/>
      <c r="H1894" s="35">
        <f>IF(A1894="","",DATE(YEAR(A1894),MONTH(A1894),1))</f>
        <v/>
      </c>
      <c r="I1894" s="35">
        <f>IF(A1894="","",IF(G1894="",H1894,DATE(YEAR(G1894),MONTH(G1894),1)))</f>
        <v/>
      </c>
      <c r="J1894" s="36">
        <f>IF(D1894="","",IFERROR(VLOOKUP(D1894,'Settings'!$A$18:$B$48,2,FALSE),"Not in categories"))</f>
        <v/>
      </c>
    </row>
    <row r="1895">
      <c r="A1895" s="31" t="n"/>
      <c r="B1895" s="32" t="n"/>
      <c r="C1895" s="32" t="n"/>
      <c r="D1895" s="33" t="n"/>
      <c r="E1895" s="33" t="n"/>
      <c r="F1895" s="33" t="n"/>
      <c r="G1895" s="34" t="n"/>
      <c r="H1895" s="35">
        <f>IF(A1895="","",DATE(YEAR(A1895),MONTH(A1895),1))</f>
        <v/>
      </c>
      <c r="I1895" s="35">
        <f>IF(A1895="","",IF(G1895="",H1895,DATE(YEAR(G1895),MONTH(G1895),1)))</f>
        <v/>
      </c>
      <c r="J1895" s="36">
        <f>IF(D1895="","",IFERROR(VLOOKUP(D1895,'Settings'!$A$18:$B$48,2,FALSE),"Not in categories"))</f>
        <v/>
      </c>
    </row>
    <row r="1896">
      <c r="A1896" s="31" t="n"/>
      <c r="B1896" s="32" t="n"/>
      <c r="C1896" s="32" t="n"/>
      <c r="D1896" s="33" t="n"/>
      <c r="E1896" s="33" t="n"/>
      <c r="F1896" s="33" t="n"/>
      <c r="G1896" s="34" t="n"/>
      <c r="H1896" s="35">
        <f>IF(A1896="","",DATE(YEAR(A1896),MONTH(A1896),1))</f>
        <v/>
      </c>
      <c r="I1896" s="35">
        <f>IF(A1896="","",IF(G1896="",H1896,DATE(YEAR(G1896),MONTH(G1896),1)))</f>
        <v/>
      </c>
      <c r="J1896" s="36">
        <f>IF(D1896="","",IFERROR(VLOOKUP(D1896,'Settings'!$A$18:$B$48,2,FALSE),"Not in categories"))</f>
        <v/>
      </c>
    </row>
    <row r="1897">
      <c r="A1897" s="31" t="n"/>
      <c r="B1897" s="32" t="n"/>
      <c r="C1897" s="32" t="n"/>
      <c r="D1897" s="33" t="n"/>
      <c r="E1897" s="33" t="n"/>
      <c r="F1897" s="33" t="n"/>
      <c r="G1897" s="34" t="n"/>
      <c r="H1897" s="35">
        <f>IF(A1897="","",DATE(YEAR(A1897),MONTH(A1897),1))</f>
        <v/>
      </c>
      <c r="I1897" s="35">
        <f>IF(A1897="","",IF(G1897="",H1897,DATE(YEAR(G1897),MONTH(G1897),1)))</f>
        <v/>
      </c>
      <c r="J1897" s="36">
        <f>IF(D1897="","",IFERROR(VLOOKUP(D1897,'Settings'!$A$18:$B$48,2,FALSE),"Not in categories"))</f>
        <v/>
      </c>
    </row>
    <row r="1898">
      <c r="A1898" s="31" t="n"/>
      <c r="B1898" s="32" t="n"/>
      <c r="C1898" s="32" t="n"/>
      <c r="D1898" s="33" t="n"/>
      <c r="E1898" s="33" t="n"/>
      <c r="F1898" s="33" t="n"/>
      <c r="G1898" s="34" t="n"/>
      <c r="H1898" s="35">
        <f>IF(A1898="","",DATE(YEAR(A1898),MONTH(A1898),1))</f>
        <v/>
      </c>
      <c r="I1898" s="35">
        <f>IF(A1898="","",IF(G1898="",H1898,DATE(YEAR(G1898),MONTH(G1898),1)))</f>
        <v/>
      </c>
      <c r="J1898" s="36">
        <f>IF(D1898="","",IFERROR(VLOOKUP(D1898,'Settings'!$A$18:$B$48,2,FALSE),"Not in categories"))</f>
        <v/>
      </c>
    </row>
    <row r="1899">
      <c r="A1899" s="31" t="n"/>
      <c r="B1899" s="32" t="n"/>
      <c r="C1899" s="32" t="n"/>
      <c r="D1899" s="33" t="n"/>
      <c r="E1899" s="33" t="n"/>
      <c r="F1899" s="33" t="n"/>
      <c r="G1899" s="34" t="n"/>
      <c r="H1899" s="35">
        <f>IF(A1899="","",DATE(YEAR(A1899),MONTH(A1899),1))</f>
        <v/>
      </c>
      <c r="I1899" s="35">
        <f>IF(A1899="","",IF(G1899="",H1899,DATE(YEAR(G1899),MONTH(G1899),1)))</f>
        <v/>
      </c>
      <c r="J1899" s="36">
        <f>IF(D1899="","",IFERROR(VLOOKUP(D1899,'Settings'!$A$18:$B$48,2,FALSE),"Not in categories"))</f>
        <v/>
      </c>
    </row>
    <row r="1900">
      <c r="A1900" s="31" t="n"/>
      <c r="B1900" s="32" t="n"/>
      <c r="C1900" s="32" t="n"/>
      <c r="D1900" s="33" t="n"/>
      <c r="E1900" s="33" t="n"/>
      <c r="F1900" s="33" t="n"/>
      <c r="G1900" s="34" t="n"/>
      <c r="H1900" s="35">
        <f>IF(A1900="","",DATE(YEAR(A1900),MONTH(A1900),1))</f>
        <v/>
      </c>
      <c r="I1900" s="35">
        <f>IF(A1900="","",IF(G1900="",H1900,DATE(YEAR(G1900),MONTH(G1900),1)))</f>
        <v/>
      </c>
      <c r="J1900" s="36">
        <f>IF(D1900="","",IFERROR(VLOOKUP(D1900,'Settings'!$A$18:$B$48,2,FALSE),"Not in categories"))</f>
        <v/>
      </c>
    </row>
    <row r="1901">
      <c r="A1901" s="31" t="n"/>
      <c r="B1901" s="32" t="n"/>
      <c r="C1901" s="32" t="n"/>
      <c r="D1901" s="33" t="n"/>
      <c r="E1901" s="33" t="n"/>
      <c r="F1901" s="33" t="n"/>
      <c r="G1901" s="34" t="n"/>
      <c r="H1901" s="35">
        <f>IF(A1901="","",DATE(YEAR(A1901),MONTH(A1901),1))</f>
        <v/>
      </c>
      <c r="I1901" s="35">
        <f>IF(A1901="","",IF(G1901="",H1901,DATE(YEAR(G1901),MONTH(G1901),1)))</f>
        <v/>
      </c>
      <c r="J1901" s="36">
        <f>IF(D1901="","",IFERROR(VLOOKUP(D1901,'Settings'!$A$18:$B$48,2,FALSE),"Not in categories"))</f>
        <v/>
      </c>
    </row>
    <row r="1902">
      <c r="A1902" s="31" t="n"/>
      <c r="B1902" s="32" t="n"/>
      <c r="C1902" s="32" t="n"/>
      <c r="D1902" s="33" t="n"/>
      <c r="E1902" s="33" t="n"/>
      <c r="F1902" s="33" t="n"/>
      <c r="G1902" s="34" t="n"/>
      <c r="H1902" s="35">
        <f>IF(A1902="","",DATE(YEAR(A1902),MONTH(A1902),1))</f>
        <v/>
      </c>
      <c r="I1902" s="35">
        <f>IF(A1902="","",IF(G1902="",H1902,DATE(YEAR(G1902),MONTH(G1902),1)))</f>
        <v/>
      </c>
      <c r="J1902" s="36">
        <f>IF(D1902="","",IFERROR(VLOOKUP(D1902,'Settings'!$A$18:$B$48,2,FALSE),"Not in categories"))</f>
        <v/>
      </c>
    </row>
    <row r="1903">
      <c r="A1903" s="31" t="n"/>
      <c r="B1903" s="32" t="n"/>
      <c r="C1903" s="32" t="n"/>
      <c r="D1903" s="33" t="n"/>
      <c r="E1903" s="33" t="n"/>
      <c r="F1903" s="33" t="n"/>
      <c r="G1903" s="34" t="n"/>
      <c r="H1903" s="35">
        <f>IF(A1903="","",DATE(YEAR(A1903),MONTH(A1903),1))</f>
        <v/>
      </c>
      <c r="I1903" s="35">
        <f>IF(A1903="","",IF(G1903="",H1903,DATE(YEAR(G1903),MONTH(G1903),1)))</f>
        <v/>
      </c>
      <c r="J1903" s="36">
        <f>IF(D1903="","",IFERROR(VLOOKUP(D1903,'Settings'!$A$18:$B$48,2,FALSE),"Not in categories"))</f>
        <v/>
      </c>
    </row>
    <row r="1904">
      <c r="A1904" s="31" t="n"/>
      <c r="B1904" s="32" t="n"/>
      <c r="C1904" s="32" t="n"/>
      <c r="D1904" s="33" t="n"/>
      <c r="E1904" s="33" t="n"/>
      <c r="F1904" s="33" t="n"/>
      <c r="G1904" s="34" t="n"/>
      <c r="H1904" s="35">
        <f>IF(A1904="","",DATE(YEAR(A1904),MONTH(A1904),1))</f>
        <v/>
      </c>
      <c r="I1904" s="35">
        <f>IF(A1904="","",IF(G1904="",H1904,DATE(YEAR(G1904),MONTH(G1904),1)))</f>
        <v/>
      </c>
      <c r="J1904" s="36">
        <f>IF(D1904="","",IFERROR(VLOOKUP(D1904,'Settings'!$A$18:$B$48,2,FALSE),"Not in categories"))</f>
        <v/>
      </c>
    </row>
    <row r="1905">
      <c r="A1905" s="31" t="n"/>
      <c r="B1905" s="32" t="n"/>
      <c r="C1905" s="32" t="n"/>
      <c r="D1905" s="33" t="n"/>
      <c r="E1905" s="33" t="n"/>
      <c r="F1905" s="33" t="n"/>
      <c r="G1905" s="34" t="n"/>
      <c r="H1905" s="35">
        <f>IF(A1905="","",DATE(YEAR(A1905),MONTH(A1905),1))</f>
        <v/>
      </c>
      <c r="I1905" s="35">
        <f>IF(A1905="","",IF(G1905="",H1905,DATE(YEAR(G1905),MONTH(G1905),1)))</f>
        <v/>
      </c>
      <c r="J1905" s="36">
        <f>IF(D1905="","",IFERROR(VLOOKUP(D1905,'Settings'!$A$18:$B$48,2,FALSE),"Not in categories"))</f>
        <v/>
      </c>
    </row>
    <row r="1906">
      <c r="A1906" s="31" t="n"/>
      <c r="B1906" s="32" t="n"/>
      <c r="C1906" s="32" t="n"/>
      <c r="D1906" s="33" t="n"/>
      <c r="E1906" s="33" t="n"/>
      <c r="F1906" s="33" t="n"/>
      <c r="G1906" s="34" t="n"/>
      <c r="H1906" s="35">
        <f>IF(A1906="","",DATE(YEAR(A1906),MONTH(A1906),1))</f>
        <v/>
      </c>
      <c r="I1906" s="35">
        <f>IF(A1906="","",IF(G1906="",H1906,DATE(YEAR(G1906),MONTH(G1906),1)))</f>
        <v/>
      </c>
      <c r="J1906" s="36">
        <f>IF(D1906="","",IFERROR(VLOOKUP(D1906,'Settings'!$A$18:$B$48,2,FALSE),"Not in categories"))</f>
        <v/>
      </c>
    </row>
    <row r="1907">
      <c r="A1907" s="31" t="n"/>
      <c r="B1907" s="32" t="n"/>
      <c r="C1907" s="32" t="n"/>
      <c r="D1907" s="33" t="n"/>
      <c r="E1907" s="33" t="n"/>
      <c r="F1907" s="33" t="n"/>
      <c r="G1907" s="34" t="n"/>
      <c r="H1907" s="35">
        <f>IF(A1907="","",DATE(YEAR(A1907),MONTH(A1907),1))</f>
        <v/>
      </c>
      <c r="I1907" s="35">
        <f>IF(A1907="","",IF(G1907="",H1907,DATE(YEAR(G1907),MONTH(G1907),1)))</f>
        <v/>
      </c>
      <c r="J1907" s="36">
        <f>IF(D1907="","",IFERROR(VLOOKUP(D1907,'Settings'!$A$18:$B$48,2,FALSE),"Not in categories"))</f>
        <v/>
      </c>
    </row>
    <row r="1908">
      <c r="A1908" s="31" t="n"/>
      <c r="B1908" s="32" t="n"/>
      <c r="C1908" s="32" t="n"/>
      <c r="D1908" s="33" t="n"/>
      <c r="E1908" s="33" t="n"/>
      <c r="F1908" s="33" t="n"/>
      <c r="G1908" s="34" t="n"/>
      <c r="H1908" s="35">
        <f>IF(A1908="","",DATE(YEAR(A1908),MONTH(A1908),1))</f>
        <v/>
      </c>
      <c r="I1908" s="35">
        <f>IF(A1908="","",IF(G1908="",H1908,DATE(YEAR(G1908),MONTH(G1908),1)))</f>
        <v/>
      </c>
      <c r="J1908" s="36">
        <f>IF(D1908="","",IFERROR(VLOOKUP(D1908,'Settings'!$A$18:$B$48,2,FALSE),"Not in categories"))</f>
        <v/>
      </c>
    </row>
    <row r="1909">
      <c r="A1909" s="31" t="n"/>
      <c r="B1909" s="32" t="n"/>
      <c r="C1909" s="32" t="n"/>
      <c r="D1909" s="33" t="n"/>
      <c r="E1909" s="33" t="n"/>
      <c r="F1909" s="33" t="n"/>
      <c r="G1909" s="34" t="n"/>
      <c r="H1909" s="35">
        <f>IF(A1909="","",DATE(YEAR(A1909),MONTH(A1909),1))</f>
        <v/>
      </c>
      <c r="I1909" s="35">
        <f>IF(A1909="","",IF(G1909="",H1909,DATE(YEAR(G1909),MONTH(G1909),1)))</f>
        <v/>
      </c>
      <c r="J1909" s="36">
        <f>IF(D1909="","",IFERROR(VLOOKUP(D1909,'Settings'!$A$18:$B$48,2,FALSE),"Not in categories"))</f>
        <v/>
      </c>
    </row>
    <row r="1910">
      <c r="A1910" s="31" t="n"/>
      <c r="B1910" s="32" t="n"/>
      <c r="C1910" s="32" t="n"/>
      <c r="D1910" s="33" t="n"/>
      <c r="E1910" s="33" t="n"/>
      <c r="F1910" s="33" t="n"/>
      <c r="G1910" s="34" t="n"/>
      <c r="H1910" s="35">
        <f>IF(A1910="","",DATE(YEAR(A1910),MONTH(A1910),1))</f>
        <v/>
      </c>
      <c r="I1910" s="35">
        <f>IF(A1910="","",IF(G1910="",H1910,DATE(YEAR(G1910),MONTH(G1910),1)))</f>
        <v/>
      </c>
      <c r="J1910" s="36">
        <f>IF(D1910="","",IFERROR(VLOOKUP(D1910,'Settings'!$A$18:$B$48,2,FALSE),"Not in categories"))</f>
        <v/>
      </c>
    </row>
    <row r="1911">
      <c r="A1911" s="31" t="n"/>
      <c r="B1911" s="32" t="n"/>
      <c r="C1911" s="32" t="n"/>
      <c r="D1911" s="33" t="n"/>
      <c r="E1911" s="33" t="n"/>
      <c r="F1911" s="33" t="n"/>
      <c r="G1911" s="34" t="n"/>
      <c r="H1911" s="35">
        <f>IF(A1911="","",DATE(YEAR(A1911),MONTH(A1911),1))</f>
        <v/>
      </c>
      <c r="I1911" s="35">
        <f>IF(A1911="","",IF(G1911="",H1911,DATE(YEAR(G1911),MONTH(G1911),1)))</f>
        <v/>
      </c>
      <c r="J1911" s="36">
        <f>IF(D1911="","",IFERROR(VLOOKUP(D1911,'Settings'!$A$18:$B$48,2,FALSE),"Not in categories"))</f>
        <v/>
      </c>
    </row>
    <row r="1912">
      <c r="A1912" s="31" t="n"/>
      <c r="B1912" s="32" t="n"/>
      <c r="C1912" s="32" t="n"/>
      <c r="D1912" s="33" t="n"/>
      <c r="E1912" s="33" t="n"/>
      <c r="F1912" s="33" t="n"/>
      <c r="G1912" s="34" t="n"/>
      <c r="H1912" s="35">
        <f>IF(A1912="","",DATE(YEAR(A1912),MONTH(A1912),1))</f>
        <v/>
      </c>
      <c r="I1912" s="35">
        <f>IF(A1912="","",IF(G1912="",H1912,DATE(YEAR(G1912),MONTH(G1912),1)))</f>
        <v/>
      </c>
      <c r="J1912" s="36">
        <f>IF(D1912="","",IFERROR(VLOOKUP(D1912,'Settings'!$A$18:$B$48,2,FALSE),"Not in categories"))</f>
        <v/>
      </c>
    </row>
    <row r="1913">
      <c r="A1913" s="31" t="n"/>
      <c r="B1913" s="32" t="n"/>
      <c r="C1913" s="32" t="n"/>
      <c r="D1913" s="33" t="n"/>
      <c r="E1913" s="33" t="n"/>
      <c r="F1913" s="33" t="n"/>
      <c r="G1913" s="34" t="n"/>
      <c r="H1913" s="35">
        <f>IF(A1913="","",DATE(YEAR(A1913),MONTH(A1913),1))</f>
        <v/>
      </c>
      <c r="I1913" s="35">
        <f>IF(A1913="","",IF(G1913="",H1913,DATE(YEAR(G1913),MONTH(G1913),1)))</f>
        <v/>
      </c>
      <c r="J1913" s="36">
        <f>IF(D1913="","",IFERROR(VLOOKUP(D1913,'Settings'!$A$18:$B$48,2,FALSE),"Not in categories"))</f>
        <v/>
      </c>
    </row>
    <row r="1914">
      <c r="A1914" s="31" t="n"/>
      <c r="B1914" s="32" t="n"/>
      <c r="C1914" s="32" t="n"/>
      <c r="D1914" s="33" t="n"/>
      <c r="E1914" s="33" t="n"/>
      <c r="F1914" s="33" t="n"/>
      <c r="G1914" s="34" t="n"/>
      <c r="H1914" s="35">
        <f>IF(A1914="","",DATE(YEAR(A1914),MONTH(A1914),1))</f>
        <v/>
      </c>
      <c r="I1914" s="35">
        <f>IF(A1914="","",IF(G1914="",H1914,DATE(YEAR(G1914),MONTH(G1914),1)))</f>
        <v/>
      </c>
      <c r="J1914" s="36">
        <f>IF(D1914="","",IFERROR(VLOOKUP(D1914,'Settings'!$A$18:$B$48,2,FALSE),"Not in categories"))</f>
        <v/>
      </c>
    </row>
    <row r="1915">
      <c r="A1915" s="31" t="n"/>
      <c r="B1915" s="32" t="n"/>
      <c r="C1915" s="32" t="n"/>
      <c r="D1915" s="33" t="n"/>
      <c r="E1915" s="33" t="n"/>
      <c r="F1915" s="33" t="n"/>
      <c r="G1915" s="34" t="n"/>
      <c r="H1915" s="35">
        <f>IF(A1915="","",DATE(YEAR(A1915),MONTH(A1915),1))</f>
        <v/>
      </c>
      <c r="I1915" s="35">
        <f>IF(A1915="","",IF(G1915="",H1915,DATE(YEAR(G1915),MONTH(G1915),1)))</f>
        <v/>
      </c>
      <c r="J1915" s="36">
        <f>IF(D1915="","",IFERROR(VLOOKUP(D1915,'Settings'!$A$18:$B$48,2,FALSE),"Not in categories"))</f>
        <v/>
      </c>
    </row>
    <row r="1916">
      <c r="A1916" s="31" t="n"/>
      <c r="B1916" s="32" t="n"/>
      <c r="C1916" s="32" t="n"/>
      <c r="D1916" s="33" t="n"/>
      <c r="E1916" s="33" t="n"/>
      <c r="F1916" s="33" t="n"/>
      <c r="G1916" s="34" t="n"/>
      <c r="H1916" s="35">
        <f>IF(A1916="","",DATE(YEAR(A1916),MONTH(A1916),1))</f>
        <v/>
      </c>
      <c r="I1916" s="35">
        <f>IF(A1916="","",IF(G1916="",H1916,DATE(YEAR(G1916),MONTH(G1916),1)))</f>
        <v/>
      </c>
      <c r="J1916" s="36">
        <f>IF(D1916="","",IFERROR(VLOOKUP(D1916,'Settings'!$A$18:$B$48,2,FALSE),"Not in categories"))</f>
        <v/>
      </c>
    </row>
    <row r="1917">
      <c r="A1917" s="31" t="n"/>
      <c r="B1917" s="32" t="n"/>
      <c r="C1917" s="32" t="n"/>
      <c r="D1917" s="33" t="n"/>
      <c r="E1917" s="33" t="n"/>
      <c r="F1917" s="33" t="n"/>
      <c r="G1917" s="34" t="n"/>
      <c r="H1917" s="35">
        <f>IF(A1917="","",DATE(YEAR(A1917),MONTH(A1917),1))</f>
        <v/>
      </c>
      <c r="I1917" s="35">
        <f>IF(A1917="","",IF(G1917="",H1917,DATE(YEAR(G1917),MONTH(G1917),1)))</f>
        <v/>
      </c>
      <c r="J1917" s="36">
        <f>IF(D1917="","",IFERROR(VLOOKUP(D1917,'Settings'!$A$18:$B$48,2,FALSE),"Not in categories"))</f>
        <v/>
      </c>
    </row>
    <row r="1918">
      <c r="A1918" s="31" t="n"/>
      <c r="B1918" s="32" t="n"/>
      <c r="C1918" s="32" t="n"/>
      <c r="D1918" s="33" t="n"/>
      <c r="E1918" s="33" t="n"/>
      <c r="F1918" s="33" t="n"/>
      <c r="G1918" s="34" t="n"/>
      <c r="H1918" s="35">
        <f>IF(A1918="","",DATE(YEAR(A1918),MONTH(A1918),1))</f>
        <v/>
      </c>
      <c r="I1918" s="35">
        <f>IF(A1918="","",IF(G1918="",H1918,DATE(YEAR(G1918),MONTH(G1918),1)))</f>
        <v/>
      </c>
      <c r="J1918" s="36">
        <f>IF(D1918="","",IFERROR(VLOOKUP(D1918,'Settings'!$A$18:$B$48,2,FALSE),"Not in categories"))</f>
        <v/>
      </c>
    </row>
    <row r="1919">
      <c r="A1919" s="31" t="n"/>
      <c r="B1919" s="32" t="n"/>
      <c r="C1919" s="32" t="n"/>
      <c r="D1919" s="33" t="n"/>
      <c r="E1919" s="33" t="n"/>
      <c r="F1919" s="33" t="n"/>
      <c r="G1919" s="34" t="n"/>
      <c r="H1919" s="35">
        <f>IF(A1919="","",DATE(YEAR(A1919),MONTH(A1919),1))</f>
        <v/>
      </c>
      <c r="I1919" s="35">
        <f>IF(A1919="","",IF(G1919="",H1919,DATE(YEAR(G1919),MONTH(G1919),1)))</f>
        <v/>
      </c>
      <c r="J1919" s="36">
        <f>IF(D1919="","",IFERROR(VLOOKUP(D1919,'Settings'!$A$18:$B$48,2,FALSE),"Not in categories"))</f>
        <v/>
      </c>
    </row>
    <row r="1920">
      <c r="A1920" s="31" t="n"/>
      <c r="B1920" s="32" t="n"/>
      <c r="C1920" s="32" t="n"/>
      <c r="D1920" s="33" t="n"/>
      <c r="E1920" s="33" t="n"/>
      <c r="F1920" s="33" t="n"/>
      <c r="G1920" s="34" t="n"/>
      <c r="H1920" s="35">
        <f>IF(A1920="","",DATE(YEAR(A1920),MONTH(A1920),1))</f>
        <v/>
      </c>
      <c r="I1920" s="35">
        <f>IF(A1920="","",IF(G1920="",H1920,DATE(YEAR(G1920),MONTH(G1920),1)))</f>
        <v/>
      </c>
      <c r="J1920" s="36">
        <f>IF(D1920="","",IFERROR(VLOOKUP(D1920,'Settings'!$A$18:$B$48,2,FALSE),"Not in categories"))</f>
        <v/>
      </c>
    </row>
    <row r="1921">
      <c r="A1921" s="31" t="n"/>
      <c r="B1921" s="32" t="n"/>
      <c r="C1921" s="32" t="n"/>
      <c r="D1921" s="33" t="n"/>
      <c r="E1921" s="33" t="n"/>
      <c r="F1921" s="33" t="n"/>
      <c r="G1921" s="34" t="n"/>
      <c r="H1921" s="35">
        <f>IF(A1921="","",DATE(YEAR(A1921),MONTH(A1921),1))</f>
        <v/>
      </c>
      <c r="I1921" s="35">
        <f>IF(A1921="","",IF(G1921="",H1921,DATE(YEAR(G1921),MONTH(G1921),1)))</f>
        <v/>
      </c>
      <c r="J1921" s="36">
        <f>IF(D1921="","",IFERROR(VLOOKUP(D1921,'Settings'!$A$18:$B$48,2,FALSE),"Not in categories"))</f>
        <v/>
      </c>
    </row>
    <row r="1922">
      <c r="A1922" s="31" t="n"/>
      <c r="B1922" s="32" t="n"/>
      <c r="C1922" s="32" t="n"/>
      <c r="D1922" s="33" t="n"/>
      <c r="E1922" s="33" t="n"/>
      <c r="F1922" s="33" t="n"/>
      <c r="G1922" s="34" t="n"/>
      <c r="H1922" s="35">
        <f>IF(A1922="","",DATE(YEAR(A1922),MONTH(A1922),1))</f>
        <v/>
      </c>
      <c r="I1922" s="35">
        <f>IF(A1922="","",IF(G1922="",H1922,DATE(YEAR(G1922),MONTH(G1922),1)))</f>
        <v/>
      </c>
      <c r="J1922" s="36">
        <f>IF(D1922="","",IFERROR(VLOOKUP(D1922,'Settings'!$A$18:$B$48,2,FALSE),"Not in categories"))</f>
        <v/>
      </c>
    </row>
    <row r="1923">
      <c r="A1923" s="31" t="n"/>
      <c r="B1923" s="32" t="n"/>
      <c r="C1923" s="32" t="n"/>
      <c r="D1923" s="33" t="n"/>
      <c r="E1923" s="33" t="n"/>
      <c r="F1923" s="33" t="n"/>
      <c r="G1923" s="34" t="n"/>
      <c r="H1923" s="35">
        <f>IF(A1923="","",DATE(YEAR(A1923),MONTH(A1923),1))</f>
        <v/>
      </c>
      <c r="I1923" s="35">
        <f>IF(A1923="","",IF(G1923="",H1923,DATE(YEAR(G1923),MONTH(G1923),1)))</f>
        <v/>
      </c>
      <c r="J1923" s="36">
        <f>IF(D1923="","",IFERROR(VLOOKUP(D1923,'Settings'!$A$18:$B$48,2,FALSE),"Not in categories"))</f>
        <v/>
      </c>
    </row>
    <row r="1924">
      <c r="A1924" s="31" t="n"/>
      <c r="B1924" s="32" t="n"/>
      <c r="C1924" s="32" t="n"/>
      <c r="D1924" s="33" t="n"/>
      <c r="E1924" s="33" t="n"/>
      <c r="F1924" s="33" t="n"/>
      <c r="G1924" s="34" t="n"/>
      <c r="H1924" s="35">
        <f>IF(A1924="","",DATE(YEAR(A1924),MONTH(A1924),1))</f>
        <v/>
      </c>
      <c r="I1924" s="35">
        <f>IF(A1924="","",IF(G1924="",H1924,DATE(YEAR(G1924),MONTH(G1924),1)))</f>
        <v/>
      </c>
      <c r="J1924" s="36">
        <f>IF(D1924="","",IFERROR(VLOOKUP(D1924,'Settings'!$A$18:$B$48,2,FALSE),"Not in categories"))</f>
        <v/>
      </c>
    </row>
    <row r="1925">
      <c r="A1925" s="31" t="n"/>
      <c r="B1925" s="32" t="n"/>
      <c r="C1925" s="32" t="n"/>
      <c r="D1925" s="33" t="n"/>
      <c r="E1925" s="33" t="n"/>
      <c r="F1925" s="33" t="n"/>
      <c r="G1925" s="34" t="n"/>
      <c r="H1925" s="35">
        <f>IF(A1925="","",DATE(YEAR(A1925),MONTH(A1925),1))</f>
        <v/>
      </c>
      <c r="I1925" s="35">
        <f>IF(A1925="","",IF(G1925="",H1925,DATE(YEAR(G1925),MONTH(G1925),1)))</f>
        <v/>
      </c>
      <c r="J1925" s="36">
        <f>IF(D1925="","",IFERROR(VLOOKUP(D1925,'Settings'!$A$18:$B$48,2,FALSE),"Not in categories"))</f>
        <v/>
      </c>
    </row>
    <row r="1926">
      <c r="A1926" s="31" t="n"/>
      <c r="B1926" s="32" t="n"/>
      <c r="C1926" s="32" t="n"/>
      <c r="D1926" s="33" t="n"/>
      <c r="E1926" s="33" t="n"/>
      <c r="F1926" s="33" t="n"/>
      <c r="G1926" s="34" t="n"/>
      <c r="H1926" s="35">
        <f>IF(A1926="","",DATE(YEAR(A1926),MONTH(A1926),1))</f>
        <v/>
      </c>
      <c r="I1926" s="35">
        <f>IF(A1926="","",IF(G1926="",H1926,DATE(YEAR(G1926),MONTH(G1926),1)))</f>
        <v/>
      </c>
      <c r="J1926" s="36">
        <f>IF(D1926="","",IFERROR(VLOOKUP(D1926,'Settings'!$A$18:$B$48,2,FALSE),"Not in categories"))</f>
        <v/>
      </c>
    </row>
    <row r="1927">
      <c r="A1927" s="31" t="n"/>
      <c r="B1927" s="32" t="n"/>
      <c r="C1927" s="32" t="n"/>
      <c r="D1927" s="33" t="n"/>
      <c r="E1927" s="33" t="n"/>
      <c r="F1927" s="33" t="n"/>
      <c r="G1927" s="34" t="n"/>
      <c r="H1927" s="35">
        <f>IF(A1927="","",DATE(YEAR(A1927),MONTH(A1927),1))</f>
        <v/>
      </c>
      <c r="I1927" s="35">
        <f>IF(A1927="","",IF(G1927="",H1927,DATE(YEAR(G1927),MONTH(G1927),1)))</f>
        <v/>
      </c>
      <c r="J1927" s="36">
        <f>IF(D1927="","",IFERROR(VLOOKUP(D1927,'Settings'!$A$18:$B$48,2,FALSE),"Not in categories"))</f>
        <v/>
      </c>
    </row>
    <row r="1928">
      <c r="A1928" s="31" t="n"/>
      <c r="B1928" s="32" t="n"/>
      <c r="C1928" s="32" t="n"/>
      <c r="D1928" s="33" t="n"/>
      <c r="E1928" s="33" t="n"/>
      <c r="F1928" s="33" t="n"/>
      <c r="G1928" s="34" t="n"/>
      <c r="H1928" s="35">
        <f>IF(A1928="","",DATE(YEAR(A1928),MONTH(A1928),1))</f>
        <v/>
      </c>
      <c r="I1928" s="35">
        <f>IF(A1928="","",IF(G1928="",H1928,DATE(YEAR(G1928),MONTH(G1928),1)))</f>
        <v/>
      </c>
      <c r="J1928" s="36">
        <f>IF(D1928="","",IFERROR(VLOOKUP(D1928,'Settings'!$A$18:$B$48,2,FALSE),"Not in categories"))</f>
        <v/>
      </c>
    </row>
    <row r="1929">
      <c r="A1929" s="31" t="n"/>
      <c r="B1929" s="32" t="n"/>
      <c r="C1929" s="32" t="n"/>
      <c r="D1929" s="33" t="n"/>
      <c r="E1929" s="33" t="n"/>
      <c r="F1929" s="33" t="n"/>
      <c r="G1929" s="34" t="n"/>
      <c r="H1929" s="35">
        <f>IF(A1929="","",DATE(YEAR(A1929),MONTH(A1929),1))</f>
        <v/>
      </c>
      <c r="I1929" s="35">
        <f>IF(A1929="","",IF(G1929="",H1929,DATE(YEAR(G1929),MONTH(G1929),1)))</f>
        <v/>
      </c>
      <c r="J1929" s="36">
        <f>IF(D1929="","",IFERROR(VLOOKUP(D1929,'Settings'!$A$18:$B$48,2,FALSE),"Not in categories"))</f>
        <v/>
      </c>
    </row>
    <row r="1930">
      <c r="A1930" s="31" t="n"/>
      <c r="B1930" s="32" t="n"/>
      <c r="C1930" s="32" t="n"/>
      <c r="D1930" s="33" t="n"/>
      <c r="E1930" s="33" t="n"/>
      <c r="F1930" s="33" t="n"/>
      <c r="G1930" s="34" t="n"/>
      <c r="H1930" s="35">
        <f>IF(A1930="","",DATE(YEAR(A1930),MONTH(A1930),1))</f>
        <v/>
      </c>
      <c r="I1930" s="35">
        <f>IF(A1930="","",IF(G1930="",H1930,DATE(YEAR(G1930),MONTH(G1930),1)))</f>
        <v/>
      </c>
      <c r="J1930" s="36">
        <f>IF(D1930="","",IFERROR(VLOOKUP(D1930,'Settings'!$A$18:$B$48,2,FALSE),"Not in categories"))</f>
        <v/>
      </c>
    </row>
    <row r="1931">
      <c r="A1931" s="31" t="n"/>
      <c r="B1931" s="32" t="n"/>
      <c r="C1931" s="32" t="n"/>
      <c r="D1931" s="33" t="n"/>
      <c r="E1931" s="33" t="n"/>
      <c r="F1931" s="33" t="n"/>
      <c r="G1931" s="34" t="n"/>
      <c r="H1931" s="35">
        <f>IF(A1931="","",DATE(YEAR(A1931),MONTH(A1931),1))</f>
        <v/>
      </c>
      <c r="I1931" s="35">
        <f>IF(A1931="","",IF(G1931="",H1931,DATE(YEAR(G1931),MONTH(G1931),1)))</f>
        <v/>
      </c>
      <c r="J1931" s="36">
        <f>IF(D1931="","",IFERROR(VLOOKUP(D1931,'Settings'!$A$18:$B$48,2,FALSE),"Not in categories"))</f>
        <v/>
      </c>
    </row>
    <row r="1932">
      <c r="A1932" s="31" t="n"/>
      <c r="B1932" s="32" t="n"/>
      <c r="C1932" s="32" t="n"/>
      <c r="D1932" s="33" t="n"/>
      <c r="E1932" s="33" t="n"/>
      <c r="F1932" s="33" t="n"/>
      <c r="G1932" s="34" t="n"/>
      <c r="H1932" s="35">
        <f>IF(A1932="","",DATE(YEAR(A1932),MONTH(A1932),1))</f>
        <v/>
      </c>
      <c r="I1932" s="35">
        <f>IF(A1932="","",IF(G1932="",H1932,DATE(YEAR(G1932),MONTH(G1932),1)))</f>
        <v/>
      </c>
      <c r="J1932" s="36">
        <f>IF(D1932="","",IFERROR(VLOOKUP(D1932,'Settings'!$A$18:$B$48,2,FALSE),"Not in categories"))</f>
        <v/>
      </c>
    </row>
    <row r="1933">
      <c r="A1933" s="31" t="n"/>
      <c r="B1933" s="32" t="n"/>
      <c r="C1933" s="32" t="n"/>
      <c r="D1933" s="33" t="n"/>
      <c r="E1933" s="33" t="n"/>
      <c r="F1933" s="33" t="n"/>
      <c r="G1933" s="34" t="n"/>
      <c r="H1933" s="35">
        <f>IF(A1933="","",DATE(YEAR(A1933),MONTH(A1933),1))</f>
        <v/>
      </c>
      <c r="I1933" s="35">
        <f>IF(A1933="","",IF(G1933="",H1933,DATE(YEAR(G1933),MONTH(G1933),1)))</f>
        <v/>
      </c>
      <c r="J1933" s="36">
        <f>IF(D1933="","",IFERROR(VLOOKUP(D1933,'Settings'!$A$18:$B$48,2,FALSE),"Not in categories"))</f>
        <v/>
      </c>
    </row>
    <row r="1934">
      <c r="A1934" s="31" t="n"/>
      <c r="B1934" s="32" t="n"/>
      <c r="C1934" s="32" t="n"/>
      <c r="D1934" s="33" t="n"/>
      <c r="E1934" s="33" t="n"/>
      <c r="F1934" s="33" t="n"/>
      <c r="G1934" s="34" t="n"/>
      <c r="H1934" s="35">
        <f>IF(A1934="","",DATE(YEAR(A1934),MONTH(A1934),1))</f>
        <v/>
      </c>
      <c r="I1934" s="35">
        <f>IF(A1934="","",IF(G1934="",H1934,DATE(YEAR(G1934),MONTH(G1934),1)))</f>
        <v/>
      </c>
      <c r="J1934" s="36">
        <f>IF(D1934="","",IFERROR(VLOOKUP(D1934,'Settings'!$A$18:$B$48,2,FALSE),"Not in categories"))</f>
        <v/>
      </c>
    </row>
    <row r="1935">
      <c r="A1935" s="31" t="n"/>
      <c r="B1935" s="32" t="n"/>
      <c r="C1935" s="32" t="n"/>
      <c r="D1935" s="33" t="n"/>
      <c r="E1935" s="33" t="n"/>
      <c r="F1935" s="33" t="n"/>
      <c r="G1935" s="34" t="n"/>
      <c r="H1935" s="35">
        <f>IF(A1935="","",DATE(YEAR(A1935),MONTH(A1935),1))</f>
        <v/>
      </c>
      <c r="I1935" s="35">
        <f>IF(A1935="","",IF(G1935="",H1935,DATE(YEAR(G1935),MONTH(G1935),1)))</f>
        <v/>
      </c>
      <c r="J1935" s="36">
        <f>IF(D1935="","",IFERROR(VLOOKUP(D1935,'Settings'!$A$18:$B$48,2,FALSE),"Not in categories"))</f>
        <v/>
      </c>
    </row>
    <row r="1936">
      <c r="A1936" s="31" t="n"/>
      <c r="B1936" s="32" t="n"/>
      <c r="C1936" s="32" t="n"/>
      <c r="D1936" s="33" t="n"/>
      <c r="E1936" s="33" t="n"/>
      <c r="F1936" s="33" t="n"/>
      <c r="G1936" s="34" t="n"/>
      <c r="H1936" s="35">
        <f>IF(A1936="","",DATE(YEAR(A1936),MONTH(A1936),1))</f>
        <v/>
      </c>
      <c r="I1936" s="35">
        <f>IF(A1936="","",IF(G1936="",H1936,DATE(YEAR(G1936),MONTH(G1936),1)))</f>
        <v/>
      </c>
      <c r="J1936" s="36">
        <f>IF(D1936="","",IFERROR(VLOOKUP(D1936,'Settings'!$A$18:$B$48,2,FALSE),"Not in categories"))</f>
        <v/>
      </c>
    </row>
    <row r="1937">
      <c r="A1937" s="31" t="n"/>
      <c r="B1937" s="32" t="n"/>
      <c r="C1937" s="32" t="n"/>
      <c r="D1937" s="33" t="n"/>
      <c r="E1937" s="33" t="n"/>
      <c r="F1937" s="33" t="n"/>
      <c r="G1937" s="34" t="n"/>
      <c r="H1937" s="35">
        <f>IF(A1937="","",DATE(YEAR(A1937),MONTH(A1937),1))</f>
        <v/>
      </c>
      <c r="I1937" s="35">
        <f>IF(A1937="","",IF(G1937="",H1937,DATE(YEAR(G1937),MONTH(G1937),1)))</f>
        <v/>
      </c>
      <c r="J1937" s="36">
        <f>IF(D1937="","",IFERROR(VLOOKUP(D1937,'Settings'!$A$18:$B$48,2,FALSE),"Not in categories"))</f>
        <v/>
      </c>
    </row>
    <row r="1938">
      <c r="A1938" s="31" t="n"/>
      <c r="B1938" s="32" t="n"/>
      <c r="C1938" s="32" t="n"/>
      <c r="D1938" s="33" t="n"/>
      <c r="E1938" s="33" t="n"/>
      <c r="F1938" s="33" t="n"/>
      <c r="G1938" s="34" t="n"/>
      <c r="H1938" s="35">
        <f>IF(A1938="","",DATE(YEAR(A1938),MONTH(A1938),1))</f>
        <v/>
      </c>
      <c r="I1938" s="35">
        <f>IF(A1938="","",IF(G1938="",H1938,DATE(YEAR(G1938),MONTH(G1938),1)))</f>
        <v/>
      </c>
      <c r="J1938" s="36">
        <f>IF(D1938="","",IFERROR(VLOOKUP(D1938,'Settings'!$A$18:$B$48,2,FALSE),"Not in categories"))</f>
        <v/>
      </c>
    </row>
    <row r="1939">
      <c r="A1939" s="31" t="n"/>
      <c r="B1939" s="32" t="n"/>
      <c r="C1939" s="32" t="n"/>
      <c r="D1939" s="33" t="n"/>
      <c r="E1939" s="33" t="n"/>
      <c r="F1939" s="33" t="n"/>
      <c r="G1939" s="34" t="n"/>
      <c r="H1939" s="35">
        <f>IF(A1939="","",DATE(YEAR(A1939),MONTH(A1939),1))</f>
        <v/>
      </c>
      <c r="I1939" s="35">
        <f>IF(A1939="","",IF(G1939="",H1939,DATE(YEAR(G1939),MONTH(G1939),1)))</f>
        <v/>
      </c>
      <c r="J1939" s="36">
        <f>IF(D1939="","",IFERROR(VLOOKUP(D1939,'Settings'!$A$18:$B$48,2,FALSE),"Not in categories"))</f>
        <v/>
      </c>
    </row>
    <row r="1940">
      <c r="A1940" s="31" t="n"/>
      <c r="B1940" s="32" t="n"/>
      <c r="C1940" s="32" t="n"/>
      <c r="D1940" s="33" t="n"/>
      <c r="E1940" s="33" t="n"/>
      <c r="F1940" s="33" t="n"/>
      <c r="G1940" s="34" t="n"/>
      <c r="H1940" s="35">
        <f>IF(A1940="","",DATE(YEAR(A1940),MONTH(A1940),1))</f>
        <v/>
      </c>
      <c r="I1940" s="35">
        <f>IF(A1940="","",IF(G1940="",H1940,DATE(YEAR(G1940),MONTH(G1940),1)))</f>
        <v/>
      </c>
      <c r="J1940" s="36">
        <f>IF(D1940="","",IFERROR(VLOOKUP(D1940,'Settings'!$A$18:$B$48,2,FALSE),"Not in categories"))</f>
        <v/>
      </c>
    </row>
    <row r="1941">
      <c r="A1941" s="31" t="n"/>
      <c r="B1941" s="32" t="n"/>
      <c r="C1941" s="32" t="n"/>
      <c r="D1941" s="33" t="n"/>
      <c r="E1941" s="33" t="n"/>
      <c r="F1941" s="33" t="n"/>
      <c r="G1941" s="34" t="n"/>
      <c r="H1941" s="35">
        <f>IF(A1941="","",DATE(YEAR(A1941),MONTH(A1941),1))</f>
        <v/>
      </c>
      <c r="I1941" s="35">
        <f>IF(A1941="","",IF(G1941="",H1941,DATE(YEAR(G1941),MONTH(G1941),1)))</f>
        <v/>
      </c>
      <c r="J1941" s="36">
        <f>IF(D1941="","",IFERROR(VLOOKUP(D1941,'Settings'!$A$18:$B$48,2,FALSE),"Not in categories"))</f>
        <v/>
      </c>
    </row>
    <row r="1942">
      <c r="A1942" s="31" t="n"/>
      <c r="B1942" s="32" t="n"/>
      <c r="C1942" s="32" t="n"/>
      <c r="D1942" s="33" t="n"/>
      <c r="E1942" s="33" t="n"/>
      <c r="F1942" s="33" t="n"/>
      <c r="G1942" s="34" t="n"/>
      <c r="H1942" s="35">
        <f>IF(A1942="","",DATE(YEAR(A1942),MONTH(A1942),1))</f>
        <v/>
      </c>
      <c r="I1942" s="35">
        <f>IF(A1942="","",IF(G1942="",H1942,DATE(YEAR(G1942),MONTH(G1942),1)))</f>
        <v/>
      </c>
      <c r="J1942" s="36">
        <f>IF(D1942="","",IFERROR(VLOOKUP(D1942,'Settings'!$A$18:$B$48,2,FALSE),"Not in categories"))</f>
        <v/>
      </c>
    </row>
    <row r="1943">
      <c r="A1943" s="31" t="n"/>
      <c r="B1943" s="32" t="n"/>
      <c r="C1943" s="32" t="n"/>
      <c r="D1943" s="33" t="n"/>
      <c r="E1943" s="33" t="n"/>
      <c r="F1943" s="33" t="n"/>
      <c r="G1943" s="34" t="n"/>
      <c r="H1943" s="35">
        <f>IF(A1943="","",DATE(YEAR(A1943),MONTH(A1943),1))</f>
        <v/>
      </c>
      <c r="I1943" s="35">
        <f>IF(A1943="","",IF(G1943="",H1943,DATE(YEAR(G1943),MONTH(G1943),1)))</f>
        <v/>
      </c>
      <c r="J1943" s="36">
        <f>IF(D1943="","",IFERROR(VLOOKUP(D1943,'Settings'!$A$18:$B$48,2,FALSE),"Not in categories"))</f>
        <v/>
      </c>
    </row>
    <row r="1944">
      <c r="A1944" s="31" t="n"/>
      <c r="B1944" s="32" t="n"/>
      <c r="C1944" s="32" t="n"/>
      <c r="D1944" s="33" t="n"/>
      <c r="E1944" s="33" t="n"/>
      <c r="F1944" s="33" t="n"/>
      <c r="G1944" s="34" t="n"/>
      <c r="H1944" s="35">
        <f>IF(A1944="","",DATE(YEAR(A1944),MONTH(A1944),1))</f>
        <v/>
      </c>
      <c r="I1944" s="35">
        <f>IF(A1944="","",IF(G1944="",H1944,DATE(YEAR(G1944),MONTH(G1944),1)))</f>
        <v/>
      </c>
      <c r="J1944" s="36">
        <f>IF(D1944="","",IFERROR(VLOOKUP(D1944,'Settings'!$A$18:$B$48,2,FALSE),"Not in categories"))</f>
        <v/>
      </c>
    </row>
    <row r="1945">
      <c r="A1945" s="31" t="n"/>
      <c r="B1945" s="32" t="n"/>
      <c r="C1945" s="32" t="n"/>
      <c r="D1945" s="33" t="n"/>
      <c r="E1945" s="33" t="n"/>
      <c r="F1945" s="33" t="n"/>
      <c r="G1945" s="34" t="n"/>
      <c r="H1945" s="35">
        <f>IF(A1945="","",DATE(YEAR(A1945),MONTH(A1945),1))</f>
        <v/>
      </c>
      <c r="I1945" s="35">
        <f>IF(A1945="","",IF(G1945="",H1945,DATE(YEAR(G1945),MONTH(G1945),1)))</f>
        <v/>
      </c>
      <c r="J1945" s="36">
        <f>IF(D1945="","",IFERROR(VLOOKUP(D1945,'Settings'!$A$18:$B$48,2,FALSE),"Not in categories"))</f>
        <v/>
      </c>
    </row>
    <row r="1946">
      <c r="A1946" s="31" t="n"/>
      <c r="B1946" s="32" t="n"/>
      <c r="C1946" s="32" t="n"/>
      <c r="D1946" s="33" t="n"/>
      <c r="E1946" s="33" t="n"/>
      <c r="F1946" s="33" t="n"/>
      <c r="G1946" s="34" t="n"/>
      <c r="H1946" s="35">
        <f>IF(A1946="","",DATE(YEAR(A1946),MONTH(A1946),1))</f>
        <v/>
      </c>
      <c r="I1946" s="35">
        <f>IF(A1946="","",IF(G1946="",H1946,DATE(YEAR(G1946),MONTH(G1946),1)))</f>
        <v/>
      </c>
      <c r="J1946" s="36">
        <f>IF(D1946="","",IFERROR(VLOOKUP(D1946,'Settings'!$A$18:$B$48,2,FALSE),"Not in categories"))</f>
        <v/>
      </c>
    </row>
    <row r="1947">
      <c r="A1947" s="31" t="n"/>
      <c r="B1947" s="32" t="n"/>
      <c r="C1947" s="32" t="n"/>
      <c r="D1947" s="33" t="n"/>
      <c r="E1947" s="33" t="n"/>
      <c r="F1947" s="33" t="n"/>
      <c r="G1947" s="34" t="n"/>
      <c r="H1947" s="35">
        <f>IF(A1947="","",DATE(YEAR(A1947),MONTH(A1947),1))</f>
        <v/>
      </c>
      <c r="I1947" s="35">
        <f>IF(A1947="","",IF(G1947="",H1947,DATE(YEAR(G1947),MONTH(G1947),1)))</f>
        <v/>
      </c>
      <c r="J1947" s="36">
        <f>IF(D1947="","",IFERROR(VLOOKUP(D1947,'Settings'!$A$18:$B$48,2,FALSE),"Not in categories"))</f>
        <v/>
      </c>
    </row>
    <row r="1948">
      <c r="A1948" s="31" t="n"/>
      <c r="B1948" s="32" t="n"/>
      <c r="C1948" s="32" t="n"/>
      <c r="D1948" s="33" t="n"/>
      <c r="E1948" s="33" t="n"/>
      <c r="F1948" s="33" t="n"/>
      <c r="G1948" s="34" t="n"/>
      <c r="H1948" s="35">
        <f>IF(A1948="","",DATE(YEAR(A1948),MONTH(A1948),1))</f>
        <v/>
      </c>
      <c r="I1948" s="35">
        <f>IF(A1948="","",IF(G1948="",H1948,DATE(YEAR(G1948),MONTH(G1948),1)))</f>
        <v/>
      </c>
      <c r="J1948" s="36">
        <f>IF(D1948="","",IFERROR(VLOOKUP(D1948,'Settings'!$A$18:$B$48,2,FALSE),"Not in categories"))</f>
        <v/>
      </c>
    </row>
    <row r="1949">
      <c r="A1949" s="31" t="n"/>
      <c r="B1949" s="32" t="n"/>
      <c r="C1949" s="32" t="n"/>
      <c r="D1949" s="33" t="n"/>
      <c r="E1949" s="33" t="n"/>
      <c r="F1949" s="33" t="n"/>
      <c r="G1949" s="34" t="n"/>
      <c r="H1949" s="35">
        <f>IF(A1949="","",DATE(YEAR(A1949),MONTH(A1949),1))</f>
        <v/>
      </c>
      <c r="I1949" s="35">
        <f>IF(A1949="","",IF(G1949="",H1949,DATE(YEAR(G1949),MONTH(G1949),1)))</f>
        <v/>
      </c>
      <c r="J1949" s="36">
        <f>IF(D1949="","",IFERROR(VLOOKUP(D1949,'Settings'!$A$18:$B$48,2,FALSE),"Not in categories"))</f>
        <v/>
      </c>
    </row>
    <row r="1950">
      <c r="A1950" s="31" t="n"/>
      <c r="B1950" s="32" t="n"/>
      <c r="C1950" s="32" t="n"/>
      <c r="D1950" s="33" t="n"/>
      <c r="E1950" s="33" t="n"/>
      <c r="F1950" s="33" t="n"/>
      <c r="G1950" s="34" t="n"/>
      <c r="H1950" s="35">
        <f>IF(A1950="","",DATE(YEAR(A1950),MONTH(A1950),1))</f>
        <v/>
      </c>
      <c r="I1950" s="35">
        <f>IF(A1950="","",IF(G1950="",H1950,DATE(YEAR(G1950),MONTH(G1950),1)))</f>
        <v/>
      </c>
      <c r="J1950" s="36">
        <f>IF(D1950="","",IFERROR(VLOOKUP(D1950,'Settings'!$A$18:$B$48,2,FALSE),"Not in categories"))</f>
        <v/>
      </c>
    </row>
    <row r="1951">
      <c r="A1951" s="31" t="n"/>
      <c r="B1951" s="32" t="n"/>
      <c r="C1951" s="32" t="n"/>
      <c r="D1951" s="33" t="n"/>
      <c r="E1951" s="33" t="n"/>
      <c r="F1951" s="33" t="n"/>
      <c r="G1951" s="34" t="n"/>
      <c r="H1951" s="35">
        <f>IF(A1951="","",DATE(YEAR(A1951),MONTH(A1951),1))</f>
        <v/>
      </c>
      <c r="I1951" s="35">
        <f>IF(A1951="","",IF(G1951="",H1951,DATE(YEAR(G1951),MONTH(G1951),1)))</f>
        <v/>
      </c>
      <c r="J1951" s="36">
        <f>IF(D1951="","",IFERROR(VLOOKUP(D1951,'Settings'!$A$18:$B$48,2,FALSE),"Not in categories"))</f>
        <v/>
      </c>
    </row>
    <row r="1952">
      <c r="A1952" s="31" t="n"/>
      <c r="B1952" s="32" t="n"/>
      <c r="C1952" s="32" t="n"/>
      <c r="D1952" s="33" t="n"/>
      <c r="E1952" s="33" t="n"/>
      <c r="F1952" s="33" t="n"/>
      <c r="G1952" s="34" t="n"/>
      <c r="H1952" s="35">
        <f>IF(A1952="","",DATE(YEAR(A1952),MONTH(A1952),1))</f>
        <v/>
      </c>
      <c r="I1952" s="35">
        <f>IF(A1952="","",IF(G1952="",H1952,DATE(YEAR(G1952),MONTH(G1952),1)))</f>
        <v/>
      </c>
      <c r="J1952" s="36">
        <f>IF(D1952="","",IFERROR(VLOOKUP(D1952,'Settings'!$A$18:$B$48,2,FALSE),"Not in categories"))</f>
        <v/>
      </c>
    </row>
    <row r="1953">
      <c r="A1953" s="31" t="n"/>
      <c r="B1953" s="32" t="n"/>
      <c r="C1953" s="32" t="n"/>
      <c r="D1953" s="33" t="n"/>
      <c r="E1953" s="33" t="n"/>
      <c r="F1953" s="33" t="n"/>
      <c r="G1953" s="34" t="n"/>
      <c r="H1953" s="35">
        <f>IF(A1953="","",DATE(YEAR(A1953),MONTH(A1953),1))</f>
        <v/>
      </c>
      <c r="I1953" s="35">
        <f>IF(A1953="","",IF(G1953="",H1953,DATE(YEAR(G1953),MONTH(G1953),1)))</f>
        <v/>
      </c>
      <c r="J1953" s="36">
        <f>IF(D1953="","",IFERROR(VLOOKUP(D1953,'Settings'!$A$18:$B$48,2,FALSE),"Not in categories"))</f>
        <v/>
      </c>
    </row>
    <row r="1954">
      <c r="A1954" s="31" t="n"/>
      <c r="B1954" s="32" t="n"/>
      <c r="C1954" s="32" t="n"/>
      <c r="D1954" s="33" t="n"/>
      <c r="E1954" s="33" t="n"/>
      <c r="F1954" s="33" t="n"/>
      <c r="G1954" s="34" t="n"/>
      <c r="H1954" s="35">
        <f>IF(A1954="","",DATE(YEAR(A1954),MONTH(A1954),1))</f>
        <v/>
      </c>
      <c r="I1954" s="35">
        <f>IF(A1954="","",IF(G1954="",H1954,DATE(YEAR(G1954),MONTH(G1954),1)))</f>
        <v/>
      </c>
      <c r="J1954" s="36">
        <f>IF(D1954="","",IFERROR(VLOOKUP(D1954,'Settings'!$A$18:$B$48,2,FALSE),"Not in categories"))</f>
        <v/>
      </c>
    </row>
    <row r="1955">
      <c r="A1955" s="31" t="n"/>
      <c r="B1955" s="32" t="n"/>
      <c r="C1955" s="32" t="n"/>
      <c r="D1955" s="33" t="n"/>
      <c r="E1955" s="33" t="n"/>
      <c r="F1955" s="33" t="n"/>
      <c r="G1955" s="34" t="n"/>
      <c r="H1955" s="35">
        <f>IF(A1955="","",DATE(YEAR(A1955),MONTH(A1955),1))</f>
        <v/>
      </c>
      <c r="I1955" s="35">
        <f>IF(A1955="","",IF(G1955="",H1955,DATE(YEAR(G1955),MONTH(G1955),1)))</f>
        <v/>
      </c>
      <c r="J1955" s="36">
        <f>IF(D1955="","",IFERROR(VLOOKUP(D1955,'Settings'!$A$18:$B$48,2,FALSE),"Not in categories"))</f>
        <v/>
      </c>
    </row>
    <row r="1956">
      <c r="A1956" s="31" t="n"/>
      <c r="B1956" s="32" t="n"/>
      <c r="C1956" s="32" t="n"/>
      <c r="D1956" s="33" t="n"/>
      <c r="E1956" s="33" t="n"/>
      <c r="F1956" s="33" t="n"/>
      <c r="G1956" s="34" t="n"/>
      <c r="H1956" s="35">
        <f>IF(A1956="","",DATE(YEAR(A1956),MONTH(A1956),1))</f>
        <v/>
      </c>
      <c r="I1956" s="35">
        <f>IF(A1956="","",IF(G1956="",H1956,DATE(YEAR(G1956),MONTH(G1956),1)))</f>
        <v/>
      </c>
      <c r="J1956" s="36">
        <f>IF(D1956="","",IFERROR(VLOOKUP(D1956,'Settings'!$A$18:$B$48,2,FALSE),"Not in categories"))</f>
        <v/>
      </c>
    </row>
    <row r="1957">
      <c r="A1957" s="31" t="n"/>
      <c r="B1957" s="32" t="n"/>
      <c r="C1957" s="32" t="n"/>
      <c r="D1957" s="33" t="n"/>
      <c r="E1957" s="33" t="n"/>
      <c r="F1957" s="33" t="n"/>
      <c r="G1957" s="34" t="n"/>
      <c r="H1957" s="35">
        <f>IF(A1957="","",DATE(YEAR(A1957),MONTH(A1957),1))</f>
        <v/>
      </c>
      <c r="I1957" s="35">
        <f>IF(A1957="","",IF(G1957="",H1957,DATE(YEAR(G1957),MONTH(G1957),1)))</f>
        <v/>
      </c>
      <c r="J1957" s="36">
        <f>IF(D1957="","",IFERROR(VLOOKUP(D1957,'Settings'!$A$18:$B$48,2,FALSE),"Not in categories"))</f>
        <v/>
      </c>
    </row>
    <row r="1958">
      <c r="A1958" s="31" t="n"/>
      <c r="B1958" s="32" t="n"/>
      <c r="C1958" s="32" t="n"/>
      <c r="D1958" s="33" t="n"/>
      <c r="E1958" s="33" t="n"/>
      <c r="F1958" s="33" t="n"/>
      <c r="G1958" s="34" t="n"/>
      <c r="H1958" s="35">
        <f>IF(A1958="","",DATE(YEAR(A1958),MONTH(A1958),1))</f>
        <v/>
      </c>
      <c r="I1958" s="35">
        <f>IF(A1958="","",IF(G1958="",H1958,DATE(YEAR(G1958),MONTH(G1958),1)))</f>
        <v/>
      </c>
      <c r="J1958" s="36">
        <f>IF(D1958="","",IFERROR(VLOOKUP(D1958,'Settings'!$A$18:$B$48,2,FALSE),"Not in categories"))</f>
        <v/>
      </c>
    </row>
    <row r="1959">
      <c r="A1959" s="31" t="n"/>
      <c r="B1959" s="32" t="n"/>
      <c r="C1959" s="32" t="n"/>
      <c r="D1959" s="33" t="n"/>
      <c r="E1959" s="33" t="n"/>
      <c r="F1959" s="33" t="n"/>
      <c r="G1959" s="34" t="n"/>
      <c r="H1959" s="35">
        <f>IF(A1959="","",DATE(YEAR(A1959),MONTH(A1959),1))</f>
        <v/>
      </c>
      <c r="I1959" s="35">
        <f>IF(A1959="","",IF(G1959="",H1959,DATE(YEAR(G1959),MONTH(G1959),1)))</f>
        <v/>
      </c>
      <c r="J1959" s="36">
        <f>IF(D1959="","",IFERROR(VLOOKUP(D1959,'Settings'!$A$18:$B$48,2,FALSE),"Not in categories"))</f>
        <v/>
      </c>
    </row>
    <row r="1960">
      <c r="A1960" s="31" t="n"/>
      <c r="B1960" s="32" t="n"/>
      <c r="C1960" s="32" t="n"/>
      <c r="D1960" s="33" t="n"/>
      <c r="E1960" s="33" t="n"/>
      <c r="F1960" s="33" t="n"/>
      <c r="G1960" s="34" t="n"/>
      <c r="H1960" s="35">
        <f>IF(A1960="","",DATE(YEAR(A1960),MONTH(A1960),1))</f>
        <v/>
      </c>
      <c r="I1960" s="35">
        <f>IF(A1960="","",IF(G1960="",H1960,DATE(YEAR(G1960),MONTH(G1960),1)))</f>
        <v/>
      </c>
      <c r="J1960" s="36">
        <f>IF(D1960="","",IFERROR(VLOOKUP(D1960,'Settings'!$A$18:$B$48,2,FALSE),"Not in categories"))</f>
        <v/>
      </c>
    </row>
    <row r="1961">
      <c r="A1961" s="31" t="n"/>
      <c r="B1961" s="32" t="n"/>
      <c r="C1961" s="32" t="n"/>
      <c r="D1961" s="33" t="n"/>
      <c r="E1961" s="33" t="n"/>
      <c r="F1961" s="33" t="n"/>
      <c r="G1961" s="34" t="n"/>
      <c r="H1961" s="35">
        <f>IF(A1961="","",DATE(YEAR(A1961),MONTH(A1961),1))</f>
        <v/>
      </c>
      <c r="I1961" s="35">
        <f>IF(A1961="","",IF(G1961="",H1961,DATE(YEAR(G1961),MONTH(G1961),1)))</f>
        <v/>
      </c>
      <c r="J1961" s="36">
        <f>IF(D1961="","",IFERROR(VLOOKUP(D1961,'Settings'!$A$18:$B$48,2,FALSE),"Not in categories"))</f>
        <v/>
      </c>
    </row>
    <row r="1962">
      <c r="A1962" s="31" t="n"/>
      <c r="B1962" s="32" t="n"/>
      <c r="C1962" s="32" t="n"/>
      <c r="D1962" s="33" t="n"/>
      <c r="E1962" s="33" t="n"/>
      <c r="F1962" s="33" t="n"/>
      <c r="G1962" s="34" t="n"/>
      <c r="H1962" s="35">
        <f>IF(A1962="","",DATE(YEAR(A1962),MONTH(A1962),1))</f>
        <v/>
      </c>
      <c r="I1962" s="35">
        <f>IF(A1962="","",IF(G1962="",H1962,DATE(YEAR(G1962),MONTH(G1962),1)))</f>
        <v/>
      </c>
      <c r="J1962" s="36">
        <f>IF(D1962="","",IFERROR(VLOOKUP(D1962,'Settings'!$A$18:$B$48,2,FALSE),"Not in categories"))</f>
        <v/>
      </c>
    </row>
    <row r="1963">
      <c r="A1963" s="31" t="n"/>
      <c r="B1963" s="32" t="n"/>
      <c r="C1963" s="32" t="n"/>
      <c r="D1963" s="33" t="n"/>
      <c r="E1963" s="33" t="n"/>
      <c r="F1963" s="33" t="n"/>
      <c r="G1963" s="34" t="n"/>
      <c r="H1963" s="35">
        <f>IF(A1963="","",DATE(YEAR(A1963),MONTH(A1963),1))</f>
        <v/>
      </c>
      <c r="I1963" s="35">
        <f>IF(A1963="","",IF(G1963="",H1963,DATE(YEAR(G1963),MONTH(G1963),1)))</f>
        <v/>
      </c>
      <c r="J1963" s="36">
        <f>IF(D1963="","",IFERROR(VLOOKUP(D1963,'Settings'!$A$18:$B$48,2,FALSE),"Not in categories"))</f>
        <v/>
      </c>
    </row>
    <row r="1964">
      <c r="A1964" s="31" t="n"/>
      <c r="B1964" s="32" t="n"/>
      <c r="C1964" s="32" t="n"/>
      <c r="D1964" s="33" t="n"/>
      <c r="E1964" s="33" t="n"/>
      <c r="F1964" s="33" t="n"/>
      <c r="G1964" s="34" t="n"/>
      <c r="H1964" s="35">
        <f>IF(A1964="","",DATE(YEAR(A1964),MONTH(A1964),1))</f>
        <v/>
      </c>
      <c r="I1964" s="35">
        <f>IF(A1964="","",IF(G1964="",H1964,DATE(YEAR(G1964),MONTH(G1964),1)))</f>
        <v/>
      </c>
      <c r="J1964" s="36">
        <f>IF(D1964="","",IFERROR(VLOOKUP(D1964,'Settings'!$A$18:$B$48,2,FALSE),"Not in categories"))</f>
        <v/>
      </c>
    </row>
    <row r="1965">
      <c r="A1965" s="31" t="n"/>
      <c r="B1965" s="32" t="n"/>
      <c r="C1965" s="32" t="n"/>
      <c r="D1965" s="33" t="n"/>
      <c r="E1965" s="33" t="n"/>
      <c r="F1965" s="33" t="n"/>
      <c r="G1965" s="34" t="n"/>
      <c r="H1965" s="35">
        <f>IF(A1965="","",DATE(YEAR(A1965),MONTH(A1965),1))</f>
        <v/>
      </c>
      <c r="I1965" s="35">
        <f>IF(A1965="","",IF(G1965="",H1965,DATE(YEAR(G1965),MONTH(G1965),1)))</f>
        <v/>
      </c>
      <c r="J1965" s="36">
        <f>IF(D1965="","",IFERROR(VLOOKUP(D1965,'Settings'!$A$18:$B$48,2,FALSE),"Not in categories"))</f>
        <v/>
      </c>
    </row>
    <row r="1966">
      <c r="A1966" s="31" t="n"/>
      <c r="B1966" s="32" t="n"/>
      <c r="C1966" s="32" t="n"/>
      <c r="D1966" s="33" t="n"/>
      <c r="E1966" s="33" t="n"/>
      <c r="F1966" s="33" t="n"/>
      <c r="G1966" s="34" t="n"/>
      <c r="H1966" s="35">
        <f>IF(A1966="","",DATE(YEAR(A1966),MONTH(A1966),1))</f>
        <v/>
      </c>
      <c r="I1966" s="35">
        <f>IF(A1966="","",IF(G1966="",H1966,DATE(YEAR(G1966),MONTH(G1966),1)))</f>
        <v/>
      </c>
      <c r="J1966" s="36">
        <f>IF(D1966="","",IFERROR(VLOOKUP(D1966,'Settings'!$A$18:$B$48,2,FALSE),"Not in categories"))</f>
        <v/>
      </c>
    </row>
    <row r="1967">
      <c r="A1967" s="31" t="n"/>
      <c r="B1967" s="32" t="n"/>
      <c r="C1967" s="32" t="n"/>
      <c r="D1967" s="33" t="n"/>
      <c r="E1967" s="33" t="n"/>
      <c r="F1967" s="33" t="n"/>
      <c r="G1967" s="34" t="n"/>
      <c r="H1967" s="35">
        <f>IF(A1967="","",DATE(YEAR(A1967),MONTH(A1967),1))</f>
        <v/>
      </c>
      <c r="I1967" s="35">
        <f>IF(A1967="","",IF(G1967="",H1967,DATE(YEAR(G1967),MONTH(G1967),1)))</f>
        <v/>
      </c>
      <c r="J1967" s="36">
        <f>IF(D1967="","",IFERROR(VLOOKUP(D1967,'Settings'!$A$18:$B$48,2,FALSE),"Not in categories"))</f>
        <v/>
      </c>
    </row>
    <row r="1968">
      <c r="A1968" s="31" t="n"/>
      <c r="B1968" s="32" t="n"/>
      <c r="C1968" s="32" t="n"/>
      <c r="D1968" s="33" t="n"/>
      <c r="E1968" s="33" t="n"/>
      <c r="F1968" s="33" t="n"/>
      <c r="G1968" s="34" t="n"/>
      <c r="H1968" s="35">
        <f>IF(A1968="","",DATE(YEAR(A1968),MONTH(A1968),1))</f>
        <v/>
      </c>
      <c r="I1968" s="35">
        <f>IF(A1968="","",IF(G1968="",H1968,DATE(YEAR(G1968),MONTH(G1968),1)))</f>
        <v/>
      </c>
      <c r="J1968" s="36">
        <f>IF(D1968="","",IFERROR(VLOOKUP(D1968,'Settings'!$A$18:$B$48,2,FALSE),"Not in categories"))</f>
        <v/>
      </c>
    </row>
    <row r="1969">
      <c r="A1969" s="31" t="n"/>
      <c r="B1969" s="32" t="n"/>
      <c r="C1969" s="32" t="n"/>
      <c r="D1969" s="33" t="n"/>
      <c r="E1969" s="33" t="n"/>
      <c r="F1969" s="33" t="n"/>
      <c r="G1969" s="34" t="n"/>
      <c r="H1969" s="35">
        <f>IF(A1969="","",DATE(YEAR(A1969),MONTH(A1969),1))</f>
        <v/>
      </c>
      <c r="I1969" s="35">
        <f>IF(A1969="","",IF(G1969="",H1969,DATE(YEAR(G1969),MONTH(G1969),1)))</f>
        <v/>
      </c>
      <c r="J1969" s="36">
        <f>IF(D1969="","",IFERROR(VLOOKUP(D1969,'Settings'!$A$18:$B$48,2,FALSE),"Not in categories"))</f>
        <v/>
      </c>
    </row>
    <row r="1970">
      <c r="A1970" s="31" t="n"/>
      <c r="B1970" s="32" t="n"/>
      <c r="C1970" s="32" t="n"/>
      <c r="D1970" s="33" t="n"/>
      <c r="E1970" s="33" t="n"/>
      <c r="F1970" s="33" t="n"/>
      <c r="G1970" s="34" t="n"/>
      <c r="H1970" s="35">
        <f>IF(A1970="","",DATE(YEAR(A1970),MONTH(A1970),1))</f>
        <v/>
      </c>
      <c r="I1970" s="35">
        <f>IF(A1970="","",IF(G1970="",H1970,DATE(YEAR(G1970),MONTH(G1970),1)))</f>
        <v/>
      </c>
      <c r="J1970" s="36">
        <f>IF(D1970="","",IFERROR(VLOOKUP(D1970,'Settings'!$A$18:$B$48,2,FALSE),"Not in categories"))</f>
        <v/>
      </c>
    </row>
    <row r="1971">
      <c r="A1971" s="31" t="n"/>
      <c r="B1971" s="32" t="n"/>
      <c r="C1971" s="32" t="n"/>
      <c r="D1971" s="33" t="n"/>
      <c r="E1971" s="33" t="n"/>
      <c r="F1971" s="33" t="n"/>
      <c r="G1971" s="34" t="n"/>
      <c r="H1971" s="35">
        <f>IF(A1971="","",DATE(YEAR(A1971),MONTH(A1971),1))</f>
        <v/>
      </c>
      <c r="I1971" s="35">
        <f>IF(A1971="","",IF(G1971="",H1971,DATE(YEAR(G1971),MONTH(G1971),1)))</f>
        <v/>
      </c>
      <c r="J1971" s="36">
        <f>IF(D1971="","",IFERROR(VLOOKUP(D1971,'Settings'!$A$18:$B$48,2,FALSE),"Not in categories"))</f>
        <v/>
      </c>
    </row>
    <row r="1972">
      <c r="A1972" s="31" t="n"/>
      <c r="B1972" s="32" t="n"/>
      <c r="C1972" s="32" t="n"/>
      <c r="D1972" s="33" t="n"/>
      <c r="E1972" s="33" t="n"/>
      <c r="F1972" s="33" t="n"/>
      <c r="G1972" s="34" t="n"/>
      <c r="H1972" s="35">
        <f>IF(A1972="","",DATE(YEAR(A1972),MONTH(A1972),1))</f>
        <v/>
      </c>
      <c r="I1972" s="35">
        <f>IF(A1972="","",IF(G1972="",H1972,DATE(YEAR(G1972),MONTH(G1972),1)))</f>
        <v/>
      </c>
      <c r="J1972" s="36">
        <f>IF(D1972="","",IFERROR(VLOOKUP(D1972,'Settings'!$A$18:$B$48,2,FALSE),"Not in categories"))</f>
        <v/>
      </c>
    </row>
    <row r="1973">
      <c r="A1973" s="31" t="n"/>
      <c r="B1973" s="32" t="n"/>
      <c r="C1973" s="32" t="n"/>
      <c r="D1973" s="33" t="n"/>
      <c r="E1973" s="33" t="n"/>
      <c r="F1973" s="33" t="n"/>
      <c r="G1973" s="34" t="n"/>
      <c r="H1973" s="35">
        <f>IF(A1973="","",DATE(YEAR(A1973),MONTH(A1973),1))</f>
        <v/>
      </c>
      <c r="I1973" s="35">
        <f>IF(A1973="","",IF(G1973="",H1973,DATE(YEAR(G1973),MONTH(G1973),1)))</f>
        <v/>
      </c>
      <c r="J1973" s="36">
        <f>IF(D1973="","",IFERROR(VLOOKUP(D1973,'Settings'!$A$18:$B$48,2,FALSE),"Not in categories"))</f>
        <v/>
      </c>
    </row>
    <row r="1974">
      <c r="A1974" s="31" t="n"/>
      <c r="B1974" s="32" t="n"/>
      <c r="C1974" s="32" t="n"/>
      <c r="D1974" s="33" t="n"/>
      <c r="E1974" s="33" t="n"/>
      <c r="F1974" s="33" t="n"/>
      <c r="G1974" s="34" t="n"/>
      <c r="H1974" s="35">
        <f>IF(A1974="","",DATE(YEAR(A1974),MONTH(A1974),1))</f>
        <v/>
      </c>
      <c r="I1974" s="35">
        <f>IF(A1974="","",IF(G1974="",H1974,DATE(YEAR(G1974),MONTH(G1974),1)))</f>
        <v/>
      </c>
      <c r="J1974" s="36">
        <f>IF(D1974="","",IFERROR(VLOOKUP(D1974,'Settings'!$A$18:$B$48,2,FALSE),"Not in categories"))</f>
        <v/>
      </c>
    </row>
    <row r="1975">
      <c r="A1975" s="31" t="n"/>
      <c r="B1975" s="32" t="n"/>
      <c r="C1975" s="32" t="n"/>
      <c r="D1975" s="33" t="n"/>
      <c r="E1975" s="33" t="n"/>
      <c r="F1975" s="33" t="n"/>
      <c r="G1975" s="34" t="n"/>
      <c r="H1975" s="35">
        <f>IF(A1975="","",DATE(YEAR(A1975),MONTH(A1975),1))</f>
        <v/>
      </c>
      <c r="I1975" s="35">
        <f>IF(A1975="","",IF(G1975="",H1975,DATE(YEAR(G1975),MONTH(G1975),1)))</f>
        <v/>
      </c>
      <c r="J1975" s="36">
        <f>IF(D1975="","",IFERROR(VLOOKUP(D1975,'Settings'!$A$18:$B$48,2,FALSE),"Not in categories"))</f>
        <v/>
      </c>
    </row>
    <row r="1976">
      <c r="A1976" s="31" t="n"/>
      <c r="B1976" s="32" t="n"/>
      <c r="C1976" s="32" t="n"/>
      <c r="D1976" s="33" t="n"/>
      <c r="E1976" s="33" t="n"/>
      <c r="F1976" s="33" t="n"/>
      <c r="G1976" s="34" t="n"/>
      <c r="H1976" s="35">
        <f>IF(A1976="","",DATE(YEAR(A1976),MONTH(A1976),1))</f>
        <v/>
      </c>
      <c r="I1976" s="35">
        <f>IF(A1976="","",IF(G1976="",H1976,DATE(YEAR(G1976),MONTH(G1976),1)))</f>
        <v/>
      </c>
      <c r="J1976" s="36">
        <f>IF(D1976="","",IFERROR(VLOOKUP(D1976,'Settings'!$A$18:$B$48,2,FALSE),"Not in categories"))</f>
        <v/>
      </c>
    </row>
    <row r="1977">
      <c r="A1977" s="31" t="n"/>
      <c r="B1977" s="32" t="n"/>
      <c r="C1977" s="32" t="n"/>
      <c r="D1977" s="33" t="n"/>
      <c r="E1977" s="33" t="n"/>
      <c r="F1977" s="33" t="n"/>
      <c r="G1977" s="34" t="n"/>
      <c r="H1977" s="35">
        <f>IF(A1977="","",DATE(YEAR(A1977),MONTH(A1977),1))</f>
        <v/>
      </c>
      <c r="I1977" s="35">
        <f>IF(A1977="","",IF(G1977="",H1977,DATE(YEAR(G1977),MONTH(G1977),1)))</f>
        <v/>
      </c>
      <c r="J1977" s="36">
        <f>IF(D1977="","",IFERROR(VLOOKUP(D1977,'Settings'!$A$18:$B$48,2,FALSE),"Not in categories"))</f>
        <v/>
      </c>
    </row>
    <row r="1978">
      <c r="A1978" s="31" t="n"/>
      <c r="B1978" s="32" t="n"/>
      <c r="C1978" s="32" t="n"/>
      <c r="D1978" s="33" t="n"/>
      <c r="E1978" s="33" t="n"/>
      <c r="F1978" s="33" t="n"/>
      <c r="G1978" s="34" t="n"/>
      <c r="H1978" s="35">
        <f>IF(A1978="","",DATE(YEAR(A1978),MONTH(A1978),1))</f>
        <v/>
      </c>
      <c r="I1978" s="35">
        <f>IF(A1978="","",IF(G1978="",H1978,DATE(YEAR(G1978),MONTH(G1978),1)))</f>
        <v/>
      </c>
      <c r="J1978" s="36">
        <f>IF(D1978="","",IFERROR(VLOOKUP(D1978,'Settings'!$A$18:$B$48,2,FALSE),"Not in categories"))</f>
        <v/>
      </c>
    </row>
    <row r="1979">
      <c r="A1979" s="31" t="n"/>
      <c r="B1979" s="32" t="n"/>
      <c r="C1979" s="32" t="n"/>
      <c r="D1979" s="33" t="n"/>
      <c r="E1979" s="33" t="n"/>
      <c r="F1979" s="33" t="n"/>
      <c r="G1979" s="34" t="n"/>
      <c r="H1979" s="35">
        <f>IF(A1979="","",DATE(YEAR(A1979),MONTH(A1979),1))</f>
        <v/>
      </c>
      <c r="I1979" s="35">
        <f>IF(A1979="","",IF(G1979="",H1979,DATE(YEAR(G1979),MONTH(G1979),1)))</f>
        <v/>
      </c>
      <c r="J1979" s="36">
        <f>IF(D1979="","",IFERROR(VLOOKUP(D1979,'Settings'!$A$18:$B$48,2,FALSE),"Not in categories"))</f>
        <v/>
      </c>
    </row>
    <row r="1980">
      <c r="A1980" s="31" t="n"/>
      <c r="B1980" s="32" t="n"/>
      <c r="C1980" s="32" t="n"/>
      <c r="D1980" s="33" t="n"/>
      <c r="E1980" s="33" t="n"/>
      <c r="F1980" s="33" t="n"/>
      <c r="G1980" s="34" t="n"/>
      <c r="H1980" s="35">
        <f>IF(A1980="","",DATE(YEAR(A1980),MONTH(A1980),1))</f>
        <v/>
      </c>
      <c r="I1980" s="35">
        <f>IF(A1980="","",IF(G1980="",H1980,DATE(YEAR(G1980),MONTH(G1980),1)))</f>
        <v/>
      </c>
      <c r="J1980" s="36">
        <f>IF(D1980="","",IFERROR(VLOOKUP(D1980,'Settings'!$A$18:$B$48,2,FALSE),"Not in categories"))</f>
        <v/>
      </c>
    </row>
    <row r="1981">
      <c r="A1981" s="31" t="n"/>
      <c r="B1981" s="32" t="n"/>
      <c r="C1981" s="32" t="n"/>
      <c r="D1981" s="33" t="n"/>
      <c r="E1981" s="33" t="n"/>
      <c r="F1981" s="33" t="n"/>
      <c r="G1981" s="34" t="n"/>
      <c r="H1981" s="35">
        <f>IF(A1981="","",DATE(YEAR(A1981),MONTH(A1981),1))</f>
        <v/>
      </c>
      <c r="I1981" s="35">
        <f>IF(A1981="","",IF(G1981="",H1981,DATE(YEAR(G1981),MONTH(G1981),1)))</f>
        <v/>
      </c>
      <c r="J1981" s="36">
        <f>IF(D1981="","",IFERROR(VLOOKUP(D1981,'Settings'!$A$18:$B$48,2,FALSE),"Not in categories"))</f>
        <v/>
      </c>
    </row>
    <row r="1982">
      <c r="A1982" s="31" t="n"/>
      <c r="B1982" s="32" t="n"/>
      <c r="C1982" s="32" t="n"/>
      <c r="D1982" s="33" t="n"/>
      <c r="E1982" s="33" t="n"/>
      <c r="F1982" s="33" t="n"/>
      <c r="G1982" s="34" t="n"/>
      <c r="H1982" s="35">
        <f>IF(A1982="","",DATE(YEAR(A1982),MONTH(A1982),1))</f>
        <v/>
      </c>
      <c r="I1982" s="35">
        <f>IF(A1982="","",IF(G1982="",H1982,DATE(YEAR(G1982),MONTH(G1982),1)))</f>
        <v/>
      </c>
      <c r="J1982" s="36">
        <f>IF(D1982="","",IFERROR(VLOOKUP(D1982,'Settings'!$A$18:$B$48,2,FALSE),"Not in categories"))</f>
        <v/>
      </c>
    </row>
    <row r="1983">
      <c r="A1983" s="31" t="n"/>
      <c r="B1983" s="32" t="n"/>
      <c r="C1983" s="32" t="n"/>
      <c r="D1983" s="33" t="n"/>
      <c r="E1983" s="33" t="n"/>
      <c r="F1983" s="33" t="n"/>
      <c r="G1983" s="34" t="n"/>
      <c r="H1983" s="35">
        <f>IF(A1983="","",DATE(YEAR(A1983),MONTH(A1983),1))</f>
        <v/>
      </c>
      <c r="I1983" s="35">
        <f>IF(A1983="","",IF(G1983="",H1983,DATE(YEAR(G1983),MONTH(G1983),1)))</f>
        <v/>
      </c>
      <c r="J1983" s="36">
        <f>IF(D1983="","",IFERROR(VLOOKUP(D1983,'Settings'!$A$18:$B$48,2,FALSE),"Not in categories"))</f>
        <v/>
      </c>
    </row>
    <row r="1984">
      <c r="A1984" s="31" t="n"/>
      <c r="B1984" s="32" t="n"/>
      <c r="C1984" s="32" t="n"/>
      <c r="D1984" s="33" t="n"/>
      <c r="E1984" s="33" t="n"/>
      <c r="F1984" s="33" t="n"/>
      <c r="G1984" s="34" t="n"/>
      <c r="H1984" s="35">
        <f>IF(A1984="","",DATE(YEAR(A1984),MONTH(A1984),1))</f>
        <v/>
      </c>
      <c r="I1984" s="35">
        <f>IF(A1984="","",IF(G1984="",H1984,DATE(YEAR(G1984),MONTH(G1984),1)))</f>
        <v/>
      </c>
      <c r="J1984" s="36">
        <f>IF(D1984="","",IFERROR(VLOOKUP(D1984,'Settings'!$A$18:$B$48,2,FALSE),"Not in categories"))</f>
        <v/>
      </c>
    </row>
    <row r="1985">
      <c r="A1985" s="31" t="n"/>
      <c r="B1985" s="32" t="n"/>
      <c r="C1985" s="32" t="n"/>
      <c r="D1985" s="33" t="n"/>
      <c r="E1985" s="33" t="n"/>
      <c r="F1985" s="33" t="n"/>
      <c r="G1985" s="34" t="n"/>
      <c r="H1985" s="35">
        <f>IF(A1985="","",DATE(YEAR(A1985),MONTH(A1985),1))</f>
        <v/>
      </c>
      <c r="I1985" s="35">
        <f>IF(A1985="","",IF(G1985="",H1985,DATE(YEAR(G1985),MONTH(G1985),1)))</f>
        <v/>
      </c>
      <c r="J1985" s="36">
        <f>IF(D1985="","",IFERROR(VLOOKUP(D1985,'Settings'!$A$18:$B$48,2,FALSE),"Not in categories"))</f>
        <v/>
      </c>
    </row>
    <row r="1986">
      <c r="A1986" s="31" t="n"/>
      <c r="B1986" s="32" t="n"/>
      <c r="C1986" s="32" t="n"/>
      <c r="D1986" s="33" t="n"/>
      <c r="E1986" s="33" t="n"/>
      <c r="F1986" s="33" t="n"/>
      <c r="G1986" s="34" t="n"/>
      <c r="H1986" s="35">
        <f>IF(A1986="","",DATE(YEAR(A1986),MONTH(A1986),1))</f>
        <v/>
      </c>
      <c r="I1986" s="35">
        <f>IF(A1986="","",IF(G1986="",H1986,DATE(YEAR(G1986),MONTH(G1986),1)))</f>
        <v/>
      </c>
      <c r="J1986" s="36">
        <f>IF(D1986="","",IFERROR(VLOOKUP(D1986,'Settings'!$A$18:$B$48,2,FALSE),"Not in categories"))</f>
        <v/>
      </c>
    </row>
    <row r="1987">
      <c r="A1987" s="31" t="n"/>
      <c r="B1987" s="32" t="n"/>
      <c r="C1987" s="32" t="n"/>
      <c r="D1987" s="33" t="n"/>
      <c r="E1987" s="33" t="n"/>
      <c r="F1987" s="33" t="n"/>
      <c r="G1987" s="34" t="n"/>
      <c r="H1987" s="35">
        <f>IF(A1987="","",DATE(YEAR(A1987),MONTH(A1987),1))</f>
        <v/>
      </c>
      <c r="I1987" s="35">
        <f>IF(A1987="","",IF(G1987="",H1987,DATE(YEAR(G1987),MONTH(G1987),1)))</f>
        <v/>
      </c>
      <c r="J1987" s="36">
        <f>IF(D1987="","",IFERROR(VLOOKUP(D1987,'Settings'!$A$18:$B$48,2,FALSE),"Not in categories"))</f>
        <v/>
      </c>
    </row>
    <row r="1988">
      <c r="A1988" s="31" t="n"/>
      <c r="B1988" s="32" t="n"/>
      <c r="C1988" s="32" t="n"/>
      <c r="D1988" s="33" t="n"/>
      <c r="E1988" s="33" t="n"/>
      <c r="F1988" s="33" t="n"/>
      <c r="G1988" s="34" t="n"/>
      <c r="H1988" s="35">
        <f>IF(A1988="","",DATE(YEAR(A1988),MONTH(A1988),1))</f>
        <v/>
      </c>
      <c r="I1988" s="35">
        <f>IF(A1988="","",IF(G1988="",H1988,DATE(YEAR(G1988),MONTH(G1988),1)))</f>
        <v/>
      </c>
      <c r="J1988" s="36">
        <f>IF(D1988="","",IFERROR(VLOOKUP(D1988,'Settings'!$A$18:$B$48,2,FALSE),"Not in categories"))</f>
        <v/>
      </c>
    </row>
    <row r="1989">
      <c r="A1989" s="31" t="n"/>
      <c r="B1989" s="32" t="n"/>
      <c r="C1989" s="32" t="n"/>
      <c r="D1989" s="33" t="n"/>
      <c r="E1989" s="33" t="n"/>
      <c r="F1989" s="33" t="n"/>
      <c r="G1989" s="34" t="n"/>
      <c r="H1989" s="35">
        <f>IF(A1989="","",DATE(YEAR(A1989),MONTH(A1989),1))</f>
        <v/>
      </c>
      <c r="I1989" s="35">
        <f>IF(A1989="","",IF(G1989="",H1989,DATE(YEAR(G1989),MONTH(G1989),1)))</f>
        <v/>
      </c>
      <c r="J1989" s="36">
        <f>IF(D1989="","",IFERROR(VLOOKUP(D1989,'Settings'!$A$18:$B$48,2,FALSE),"Not in categories"))</f>
        <v/>
      </c>
    </row>
    <row r="1990">
      <c r="A1990" s="31" t="n"/>
      <c r="B1990" s="32" t="n"/>
      <c r="C1990" s="32" t="n"/>
      <c r="D1990" s="33" t="n"/>
      <c r="E1990" s="33" t="n"/>
      <c r="F1990" s="33" t="n"/>
      <c r="G1990" s="34" t="n"/>
      <c r="H1990" s="35">
        <f>IF(A1990="","",DATE(YEAR(A1990),MONTH(A1990),1))</f>
        <v/>
      </c>
      <c r="I1990" s="35">
        <f>IF(A1990="","",IF(G1990="",H1990,DATE(YEAR(G1990),MONTH(G1990),1)))</f>
        <v/>
      </c>
      <c r="J1990" s="36">
        <f>IF(D1990="","",IFERROR(VLOOKUP(D1990,'Settings'!$A$18:$B$48,2,FALSE),"Not in categories"))</f>
        <v/>
      </c>
    </row>
    <row r="1991">
      <c r="A1991" s="31" t="n"/>
      <c r="B1991" s="32" t="n"/>
      <c r="C1991" s="32" t="n"/>
      <c r="D1991" s="33" t="n"/>
      <c r="E1991" s="33" t="n"/>
      <c r="F1991" s="33" t="n"/>
      <c r="G1991" s="34" t="n"/>
      <c r="H1991" s="35">
        <f>IF(A1991="","",DATE(YEAR(A1991),MONTH(A1991),1))</f>
        <v/>
      </c>
      <c r="I1991" s="35">
        <f>IF(A1991="","",IF(G1991="",H1991,DATE(YEAR(G1991),MONTH(G1991),1)))</f>
        <v/>
      </c>
      <c r="J1991" s="36">
        <f>IF(D1991="","",IFERROR(VLOOKUP(D1991,'Settings'!$A$18:$B$48,2,FALSE),"Not in categories"))</f>
        <v/>
      </c>
    </row>
    <row r="1992">
      <c r="A1992" s="31" t="n"/>
      <c r="B1992" s="32" t="n"/>
      <c r="C1992" s="32" t="n"/>
      <c r="D1992" s="33" t="n"/>
      <c r="E1992" s="33" t="n"/>
      <c r="F1992" s="33" t="n"/>
      <c r="G1992" s="34" t="n"/>
      <c r="H1992" s="35">
        <f>IF(A1992="","",DATE(YEAR(A1992),MONTH(A1992),1))</f>
        <v/>
      </c>
      <c r="I1992" s="35">
        <f>IF(A1992="","",IF(G1992="",H1992,DATE(YEAR(G1992),MONTH(G1992),1)))</f>
        <v/>
      </c>
      <c r="J1992" s="36">
        <f>IF(D1992="","",IFERROR(VLOOKUP(D1992,'Settings'!$A$18:$B$48,2,FALSE),"Not in categories"))</f>
        <v/>
      </c>
    </row>
    <row r="1993">
      <c r="A1993" s="31" t="n"/>
      <c r="B1993" s="32" t="n"/>
      <c r="C1993" s="32" t="n"/>
      <c r="D1993" s="33" t="n"/>
      <c r="E1993" s="33" t="n"/>
      <c r="F1993" s="33" t="n"/>
      <c r="G1993" s="34" t="n"/>
      <c r="H1993" s="35">
        <f>IF(A1993="","",DATE(YEAR(A1993),MONTH(A1993),1))</f>
        <v/>
      </c>
      <c r="I1993" s="35">
        <f>IF(A1993="","",IF(G1993="",H1993,DATE(YEAR(G1993),MONTH(G1993),1)))</f>
        <v/>
      </c>
      <c r="J1993" s="36">
        <f>IF(D1993="","",IFERROR(VLOOKUP(D1993,'Settings'!$A$18:$B$48,2,FALSE),"Not in categories"))</f>
        <v/>
      </c>
    </row>
    <row r="1994">
      <c r="A1994" s="31" t="n"/>
      <c r="B1994" s="32" t="n"/>
      <c r="C1994" s="32" t="n"/>
      <c r="D1994" s="33" t="n"/>
      <c r="E1994" s="33" t="n"/>
      <c r="F1994" s="33" t="n"/>
      <c r="G1994" s="34" t="n"/>
      <c r="H1994" s="35">
        <f>IF(A1994="","",DATE(YEAR(A1994),MONTH(A1994),1))</f>
        <v/>
      </c>
      <c r="I1994" s="35">
        <f>IF(A1994="","",IF(G1994="",H1994,DATE(YEAR(G1994),MONTH(G1994),1)))</f>
        <v/>
      </c>
      <c r="J1994" s="36">
        <f>IF(D1994="","",IFERROR(VLOOKUP(D1994,'Settings'!$A$18:$B$48,2,FALSE),"Not in categories"))</f>
        <v/>
      </c>
    </row>
    <row r="1995">
      <c r="A1995" s="31" t="n"/>
      <c r="B1995" s="32" t="n"/>
      <c r="C1995" s="32" t="n"/>
      <c r="D1995" s="33" t="n"/>
      <c r="E1995" s="33" t="n"/>
      <c r="F1995" s="33" t="n"/>
      <c r="G1995" s="34" t="n"/>
      <c r="H1995" s="35">
        <f>IF(A1995="","",DATE(YEAR(A1995),MONTH(A1995),1))</f>
        <v/>
      </c>
      <c r="I1995" s="35">
        <f>IF(A1995="","",IF(G1995="",H1995,DATE(YEAR(G1995),MONTH(G1995),1)))</f>
        <v/>
      </c>
      <c r="J1995" s="36">
        <f>IF(D1995="","",IFERROR(VLOOKUP(D1995,'Settings'!$A$18:$B$48,2,FALSE),"Not in categories"))</f>
        <v/>
      </c>
    </row>
    <row r="1996">
      <c r="A1996" s="31" t="n"/>
      <c r="B1996" s="32" t="n"/>
      <c r="C1996" s="32" t="n"/>
      <c r="D1996" s="33" t="n"/>
      <c r="E1996" s="33" t="n"/>
      <c r="F1996" s="33" t="n"/>
      <c r="G1996" s="34" t="n"/>
      <c r="H1996" s="35">
        <f>IF(A1996="","",DATE(YEAR(A1996),MONTH(A1996),1))</f>
        <v/>
      </c>
      <c r="I1996" s="35">
        <f>IF(A1996="","",IF(G1996="",H1996,DATE(YEAR(G1996),MONTH(G1996),1)))</f>
        <v/>
      </c>
      <c r="J1996" s="36">
        <f>IF(D1996="","",IFERROR(VLOOKUP(D1996,'Settings'!$A$18:$B$48,2,FALSE),"Not in categories"))</f>
        <v/>
      </c>
    </row>
    <row r="1997">
      <c r="A1997" s="31" t="n"/>
      <c r="B1997" s="32" t="n"/>
      <c r="C1997" s="32" t="n"/>
      <c r="D1997" s="33" t="n"/>
      <c r="E1997" s="33" t="n"/>
      <c r="F1997" s="33" t="n"/>
      <c r="G1997" s="34" t="n"/>
      <c r="H1997" s="35">
        <f>IF(A1997="","",DATE(YEAR(A1997),MONTH(A1997),1))</f>
        <v/>
      </c>
      <c r="I1997" s="35">
        <f>IF(A1997="","",IF(G1997="",H1997,DATE(YEAR(G1997),MONTH(G1997),1)))</f>
        <v/>
      </c>
      <c r="J1997" s="36">
        <f>IF(D1997="","",IFERROR(VLOOKUP(D1997,'Settings'!$A$18:$B$48,2,FALSE),"Not in categories"))</f>
        <v/>
      </c>
    </row>
    <row r="1998">
      <c r="A1998" s="31" t="n"/>
      <c r="B1998" s="32" t="n"/>
      <c r="C1998" s="32" t="n"/>
      <c r="D1998" s="33" t="n"/>
      <c r="E1998" s="33" t="n"/>
      <c r="F1998" s="33" t="n"/>
      <c r="G1998" s="34" t="n"/>
      <c r="H1998" s="35">
        <f>IF(A1998="","",DATE(YEAR(A1998),MONTH(A1998),1))</f>
        <v/>
      </c>
      <c r="I1998" s="35">
        <f>IF(A1998="","",IF(G1998="",H1998,DATE(YEAR(G1998),MONTH(G1998),1)))</f>
        <v/>
      </c>
      <c r="J1998" s="36">
        <f>IF(D1998="","",IFERROR(VLOOKUP(D1998,'Settings'!$A$18:$B$48,2,FALSE),"Not in categories"))</f>
        <v/>
      </c>
    </row>
    <row r="1999">
      <c r="A1999" s="31" t="n"/>
      <c r="B1999" s="32" t="n"/>
      <c r="C1999" s="32" t="n"/>
      <c r="D1999" s="33" t="n"/>
      <c r="E1999" s="33" t="n"/>
      <c r="F1999" s="33" t="n"/>
      <c r="G1999" s="34" t="n"/>
      <c r="H1999" s="35">
        <f>IF(A1999="","",DATE(YEAR(A1999),MONTH(A1999),1))</f>
        <v/>
      </c>
      <c r="I1999" s="35">
        <f>IF(A1999="","",IF(G1999="",H1999,DATE(YEAR(G1999),MONTH(G1999),1)))</f>
        <v/>
      </c>
      <c r="J1999" s="36">
        <f>IF(D1999="","",IFERROR(VLOOKUP(D1999,'Settings'!$A$18:$B$48,2,FALSE),"Not in categories"))</f>
        <v/>
      </c>
    </row>
    <row r="2000">
      <c r="A2000" s="31" t="n"/>
      <c r="B2000" s="32" t="n"/>
      <c r="C2000" s="32" t="n"/>
      <c r="D2000" s="33" t="n"/>
      <c r="E2000" s="33" t="n"/>
      <c r="F2000" s="33" t="n"/>
      <c r="G2000" s="34" t="n"/>
      <c r="H2000" s="35">
        <f>IF(A2000="","",DATE(YEAR(A2000),MONTH(A2000),1))</f>
        <v/>
      </c>
      <c r="I2000" s="35">
        <f>IF(A2000="","",IF(G2000="",H2000,DATE(YEAR(G2000),MONTH(G2000),1)))</f>
        <v/>
      </c>
      <c r="J2000" s="36">
        <f>IF(D2000="","",IFERROR(VLOOKUP(D2000,'Settings'!$A$18:$B$48,2,FALSE),"Not in categories"))</f>
        <v/>
      </c>
    </row>
    <row r="2001">
      <c r="A2001" s="31" t="n"/>
      <c r="B2001" s="32" t="n"/>
      <c r="C2001" s="32" t="n"/>
      <c r="D2001" s="33" t="n"/>
      <c r="E2001" s="33" t="n"/>
      <c r="F2001" s="33" t="n"/>
      <c r="G2001" s="34" t="n"/>
      <c r="H2001" s="35">
        <f>IF(A2001="","",DATE(YEAR(A2001),MONTH(A2001),1))</f>
        <v/>
      </c>
      <c r="I2001" s="35">
        <f>IF(A2001="","",IF(G2001="",H2001,DATE(YEAR(G2001),MONTH(G2001),1)))</f>
        <v/>
      </c>
      <c r="J2001" s="36">
        <f>IF(D2001="","",IFERROR(VLOOKUP(D2001,'Settings'!$A$18:$B$48,2,FALSE),"Not in categories"))</f>
        <v/>
      </c>
    </row>
    <row r="2002">
      <c r="A2002" s="31" t="n"/>
      <c r="B2002" s="32" t="n"/>
      <c r="C2002" s="32" t="n"/>
      <c r="D2002" s="33" t="n"/>
      <c r="E2002" s="33" t="n"/>
      <c r="F2002" s="33" t="n"/>
      <c r="G2002" s="34" t="n"/>
      <c r="H2002" s="35">
        <f>IF(A2002="","",DATE(YEAR(A2002),MONTH(A2002),1))</f>
        <v/>
      </c>
      <c r="I2002" s="35">
        <f>IF(A2002="","",IF(G2002="",H2002,DATE(YEAR(G2002),MONTH(G2002),1)))</f>
        <v/>
      </c>
      <c r="J2002" s="36">
        <f>IF(D2002="","",IFERROR(VLOOKUP(D2002,'Settings'!$A$18:$B$48,2,FALSE),"Not in categories"))</f>
        <v/>
      </c>
    </row>
    <row r="2003">
      <c r="A2003" s="31" t="n"/>
      <c r="B2003" s="32" t="n"/>
      <c r="C2003" s="32" t="n"/>
      <c r="D2003" s="33" t="n"/>
      <c r="E2003" s="33" t="n"/>
      <c r="F2003" s="33" t="n"/>
      <c r="G2003" s="34" t="n"/>
      <c r="H2003" s="35">
        <f>IF(A2003="","",DATE(YEAR(A2003),MONTH(A2003),1))</f>
        <v/>
      </c>
      <c r="I2003" s="35">
        <f>IF(A2003="","",IF(G2003="",H2003,DATE(YEAR(G2003),MONTH(G2003),1)))</f>
        <v/>
      </c>
      <c r="J2003" s="36">
        <f>IF(D2003="","",IFERROR(VLOOKUP(D2003,'Settings'!$A$18:$B$48,2,FALSE),"Not in categories"))</f>
        <v/>
      </c>
    </row>
    <row r="2004">
      <c r="A2004" s="31" t="n"/>
      <c r="B2004" s="32" t="n"/>
      <c r="C2004" s="32" t="n"/>
      <c r="D2004" s="33" t="n"/>
      <c r="E2004" s="33" t="n"/>
      <c r="F2004" s="33" t="n"/>
      <c r="G2004" s="34" t="n"/>
      <c r="H2004" s="35">
        <f>IF(A2004="","",DATE(YEAR(A2004),MONTH(A2004),1))</f>
        <v/>
      </c>
      <c r="I2004" s="35">
        <f>IF(A2004="","",IF(G2004="",H2004,DATE(YEAR(G2004),MONTH(G2004),1)))</f>
        <v/>
      </c>
      <c r="J2004" s="36">
        <f>IF(D2004="","",IFERROR(VLOOKUP(D2004,'Settings'!$A$18:$B$48,2,FALSE),"Not in categories"))</f>
        <v/>
      </c>
    </row>
  </sheetData>
  <autoFilter ref="A4:J2004"/>
  <conditionalFormatting sqref="B5:C2004">
    <cfRule type="expression" priority="1" dxfId="0">
      <formula>AND(N($B5)&gt;0,N($C5)&gt;0)</formula>
    </cfRule>
  </conditionalFormatting>
  <conditionalFormatting sqref="D5:D2004">
    <cfRule type="expression" priority="2" dxfId="0">
      <formula>AND(OR(N($B5)&gt;0,N($C5)&gt;0),$D5="")</formula>
    </cfRule>
  </conditionalFormatting>
  <conditionalFormatting sqref="E5:E2004">
    <cfRule type="expression" priority="3" dxfId="0">
      <formula>AND(OR(N($B5)&gt;0,N($C5)&gt;0),$E5="")</formula>
    </cfRule>
  </conditionalFormatting>
  <conditionalFormatting sqref="J5:J2004">
    <cfRule type="expression" priority="4" dxfId="0">
      <formula>$J5="Not in categories"</formula>
    </cfRule>
  </conditionalFormatting>
  <dataValidations count="4">
    <dataValidation sqref="D5:D2004" showDropDown="0" showInputMessage="0" showErrorMessage="1" allowBlank="1" errorTitle="Check the value" error="Pick a category from the list. Add new categories on the Settings sheet." type="list">
      <formula1>'Settings'!$A$18:$A$48</formula1>
    </dataValidation>
    <dataValidation sqref="E5:E2004" showDropDown="0" showInputMessage="0" showErrorMessage="1" allowBlank="1" errorTitle="Check the value" error="Pick an account from the list. Add new accounts on the Settings sheet." type="list">
      <formula1>'Settings'!$A$6:$A$13</formula1>
    </dataValidation>
    <dataValidation sqref="A5:A2004 G5:G2004" showDropDown="0" showInputMessage="0" showErrorMessage="1" allowBlank="1" errorTitle="Check the value" error="Enter a date, for example 15 Sep 2026." type="date" operator="between">
      <formula1>DATE(2000,1,1)</formula1>
      <formula2>DATE(2100,12,31)</formula2>
    </dataValidation>
    <dataValidation sqref="B5:B2004 C5:C2004" showDropDown="0" showInputMessage="0" showErrorMessage="1" allowBlank="1" errorTitle="Check the value" error="The amount is a positive number. Money coming in goes under In, payments go under Out." type="decimal" operator="greaterThanOrEqual">
      <formula1>0</formula1>
    </dataValidation>
  </dataValidations>
  <printOptions horizontalCentered="1"/>
  <pageMargins left="0.75" right="0.75" top="1" bottom="1" header="0.5" footer="0.5"/>
  <pageSetup orientation="landscape" paperSize="9" fitToHeight="0" fitToWidth="1"/>
  <legacyDrawing xmlns:r="http://schemas.openxmlformats.org/officeDocument/2006/relationships" r:id="anysvml"/>
</worksheet>
</file>

<file path=xl/worksheets/sheet4.xml><?xml version="1.0" encoding="utf-8"?>
<worksheet xmlns="http://schemas.openxmlformats.org/spreadsheetml/2006/main">
  <sheetPr>
    <tabColor rgb="002F80ED"/>
    <outlinePr summaryBelow="1" summaryRight="1"/>
    <pageSetUpPr fitToPage="1"/>
  </sheetPr>
  <dimension ref="A1:N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5" customWidth="1" min="2" max="2"/>
    <col width="14.5" customWidth="1" min="3" max="3"/>
    <col width="14.5" customWidth="1" min="4" max="4"/>
    <col width="14.5" customWidth="1" min="5" max="5"/>
    <col width="14.5" customWidth="1" min="6" max="6"/>
    <col width="14.5" customWidth="1" min="7" max="7"/>
    <col width="14.5" customWidth="1" min="8" max="8"/>
    <col width="14.5" customWidth="1" min="9" max="9"/>
    <col width="14.5" customWidth="1" min="10" max="10"/>
    <col width="14.5" customWidth="1" min="11" max="11"/>
    <col width="14.5" customWidth="1" min="12" max="12"/>
    <col width="14.5" customWidth="1" min="13" max="13"/>
    <col width="15" customWidth="1" min="14" max="14"/>
  </cols>
  <sheetData>
    <row r="1">
      <c r="A1" s="11" t="inlineStr">
        <is>
          <t>Income, expenses and profit by month</t>
        </is>
      </c>
    </row>
    <row r="2">
      <c r="A2" s="29" t="inlineStr">
        <is>
          <t>Each transaction counts in the month it belongs to, not by payment date.</t>
        </is>
      </c>
    </row>
    <row r="4" ht="30" customHeight="1">
      <c r="A4" s="14" t="inlineStr">
        <is>
          <t>Item</t>
        </is>
      </c>
      <c r="B4" s="37">
        <f>DATE(YEAR('Settings'!$B$3),MONTH('Settings'!$B$3)+0,1)</f>
        <v/>
      </c>
      <c r="C4" s="37">
        <f>DATE(YEAR('Settings'!$B$3),MONTH('Settings'!$B$3)+1,1)</f>
        <v/>
      </c>
      <c r="D4" s="37">
        <f>DATE(YEAR('Settings'!$B$3),MONTH('Settings'!$B$3)+2,1)</f>
        <v/>
      </c>
      <c r="E4" s="37">
        <f>DATE(YEAR('Settings'!$B$3),MONTH('Settings'!$B$3)+3,1)</f>
        <v/>
      </c>
      <c r="F4" s="37">
        <f>DATE(YEAR('Settings'!$B$3),MONTH('Settings'!$B$3)+4,1)</f>
        <v/>
      </c>
      <c r="G4" s="37">
        <f>DATE(YEAR('Settings'!$B$3),MONTH('Settings'!$B$3)+5,1)</f>
        <v/>
      </c>
      <c r="H4" s="37">
        <f>DATE(YEAR('Settings'!$B$3),MONTH('Settings'!$B$3)+6,1)</f>
        <v/>
      </c>
      <c r="I4" s="37">
        <f>DATE(YEAR('Settings'!$B$3),MONTH('Settings'!$B$3)+7,1)</f>
        <v/>
      </c>
      <c r="J4" s="37">
        <f>DATE(YEAR('Settings'!$B$3),MONTH('Settings'!$B$3)+8,1)</f>
        <v/>
      </c>
      <c r="K4" s="37">
        <f>DATE(YEAR('Settings'!$B$3),MONTH('Settings'!$B$3)+9,1)</f>
        <v/>
      </c>
      <c r="L4" s="37">
        <f>DATE(YEAR('Settings'!$B$3),MONTH('Settings'!$B$3)+10,1)</f>
        <v/>
      </c>
      <c r="M4" s="37">
        <f>DATE(YEAR('Settings'!$B$3),MONTH('Settings'!$B$3)+11,1)</f>
        <v/>
      </c>
      <c r="N4" s="14" t="inlineStr">
        <is>
          <t>Total for 12 months</t>
        </is>
      </c>
    </row>
    <row r="5">
      <c r="A5" s="38" t="inlineStr">
        <is>
          <t>INCOME</t>
        </is>
      </c>
      <c r="B5" s="38" t="n"/>
      <c r="C5" s="38" t="n"/>
      <c r="D5" s="38" t="n"/>
      <c r="E5" s="38" t="n"/>
      <c r="F5" s="38" t="n"/>
      <c r="G5" s="38" t="n"/>
      <c r="H5" s="38" t="n"/>
      <c r="I5" s="38" t="n"/>
      <c r="J5" s="38" t="n"/>
      <c r="K5" s="38" t="n"/>
      <c r="L5" s="38" t="n"/>
      <c r="M5" s="38" t="n"/>
      <c r="N5" s="38" t="n"/>
    </row>
    <row r="6">
      <c r="A6" s="39">
        <f>IF('Settings'!$A18="","",'Settings'!$A18)</f>
        <v/>
      </c>
      <c r="B6" s="40">
        <f>IF($A6="","",SUMIFS('Transactions'!$B$5:$B$2004,'Transactions'!$D$5:$D$2004,$A6,'Transactions'!$I$5:$I$2004,B$4)-SUMIFS('Transactions'!$C$5:$C$2004,'Transactions'!$D$5:$D$2004,$A6,'Transactions'!$I$5:$I$2004,B$4))</f>
        <v/>
      </c>
      <c r="C6" s="40">
        <f>IF($A6="","",SUMIFS('Transactions'!$B$5:$B$2004,'Transactions'!$D$5:$D$2004,$A6,'Transactions'!$I$5:$I$2004,C$4)-SUMIFS('Transactions'!$C$5:$C$2004,'Transactions'!$D$5:$D$2004,$A6,'Transactions'!$I$5:$I$2004,C$4))</f>
        <v/>
      </c>
      <c r="D6" s="40">
        <f>IF($A6="","",SUMIFS('Transactions'!$B$5:$B$2004,'Transactions'!$D$5:$D$2004,$A6,'Transactions'!$I$5:$I$2004,D$4)-SUMIFS('Transactions'!$C$5:$C$2004,'Transactions'!$D$5:$D$2004,$A6,'Transactions'!$I$5:$I$2004,D$4))</f>
        <v/>
      </c>
      <c r="E6" s="40">
        <f>IF($A6="","",SUMIFS('Transactions'!$B$5:$B$2004,'Transactions'!$D$5:$D$2004,$A6,'Transactions'!$I$5:$I$2004,E$4)-SUMIFS('Transactions'!$C$5:$C$2004,'Transactions'!$D$5:$D$2004,$A6,'Transactions'!$I$5:$I$2004,E$4))</f>
        <v/>
      </c>
      <c r="F6" s="40">
        <f>IF($A6="","",SUMIFS('Transactions'!$B$5:$B$2004,'Transactions'!$D$5:$D$2004,$A6,'Transactions'!$I$5:$I$2004,F$4)-SUMIFS('Transactions'!$C$5:$C$2004,'Transactions'!$D$5:$D$2004,$A6,'Transactions'!$I$5:$I$2004,F$4))</f>
        <v/>
      </c>
      <c r="G6" s="40">
        <f>IF($A6="","",SUMIFS('Transactions'!$B$5:$B$2004,'Transactions'!$D$5:$D$2004,$A6,'Transactions'!$I$5:$I$2004,G$4)-SUMIFS('Transactions'!$C$5:$C$2004,'Transactions'!$D$5:$D$2004,$A6,'Transactions'!$I$5:$I$2004,G$4))</f>
        <v/>
      </c>
      <c r="H6" s="40">
        <f>IF($A6="","",SUMIFS('Transactions'!$B$5:$B$2004,'Transactions'!$D$5:$D$2004,$A6,'Transactions'!$I$5:$I$2004,H$4)-SUMIFS('Transactions'!$C$5:$C$2004,'Transactions'!$D$5:$D$2004,$A6,'Transactions'!$I$5:$I$2004,H$4))</f>
        <v/>
      </c>
      <c r="I6" s="40">
        <f>IF($A6="","",SUMIFS('Transactions'!$B$5:$B$2004,'Transactions'!$D$5:$D$2004,$A6,'Transactions'!$I$5:$I$2004,I$4)-SUMIFS('Transactions'!$C$5:$C$2004,'Transactions'!$D$5:$D$2004,$A6,'Transactions'!$I$5:$I$2004,I$4))</f>
        <v/>
      </c>
      <c r="J6" s="40">
        <f>IF($A6="","",SUMIFS('Transactions'!$B$5:$B$2004,'Transactions'!$D$5:$D$2004,$A6,'Transactions'!$I$5:$I$2004,J$4)-SUMIFS('Transactions'!$C$5:$C$2004,'Transactions'!$D$5:$D$2004,$A6,'Transactions'!$I$5:$I$2004,J$4))</f>
        <v/>
      </c>
      <c r="K6" s="40">
        <f>IF($A6="","",SUMIFS('Transactions'!$B$5:$B$2004,'Transactions'!$D$5:$D$2004,$A6,'Transactions'!$I$5:$I$2004,K$4)-SUMIFS('Transactions'!$C$5:$C$2004,'Transactions'!$D$5:$D$2004,$A6,'Transactions'!$I$5:$I$2004,K$4))</f>
        <v/>
      </c>
      <c r="L6" s="40">
        <f>IF($A6="","",SUMIFS('Transactions'!$B$5:$B$2004,'Transactions'!$D$5:$D$2004,$A6,'Transactions'!$I$5:$I$2004,L$4)-SUMIFS('Transactions'!$C$5:$C$2004,'Transactions'!$D$5:$D$2004,$A6,'Transactions'!$I$5:$I$2004,L$4))</f>
        <v/>
      </c>
      <c r="M6" s="40">
        <f>IF($A6="","",SUMIFS('Transactions'!$B$5:$B$2004,'Transactions'!$D$5:$D$2004,$A6,'Transactions'!$I$5:$I$2004,M$4)-SUMIFS('Transactions'!$C$5:$C$2004,'Transactions'!$D$5:$D$2004,$A6,'Transactions'!$I$5:$I$2004,M$4))</f>
        <v/>
      </c>
      <c r="N6" s="41">
        <f>SUM(B6:M6)</f>
        <v/>
      </c>
    </row>
    <row r="7">
      <c r="A7" s="39">
        <f>IF('Settings'!$A19="","",'Settings'!$A19)</f>
        <v/>
      </c>
      <c r="B7" s="40">
        <f>IF($A7="","",SUMIFS('Transactions'!$B$5:$B$2004,'Transactions'!$D$5:$D$2004,$A7,'Transactions'!$I$5:$I$2004,B$4)-SUMIFS('Transactions'!$C$5:$C$2004,'Transactions'!$D$5:$D$2004,$A7,'Transactions'!$I$5:$I$2004,B$4))</f>
        <v/>
      </c>
      <c r="C7" s="40">
        <f>IF($A7="","",SUMIFS('Transactions'!$B$5:$B$2004,'Transactions'!$D$5:$D$2004,$A7,'Transactions'!$I$5:$I$2004,C$4)-SUMIFS('Transactions'!$C$5:$C$2004,'Transactions'!$D$5:$D$2004,$A7,'Transactions'!$I$5:$I$2004,C$4))</f>
        <v/>
      </c>
      <c r="D7" s="40">
        <f>IF($A7="","",SUMIFS('Transactions'!$B$5:$B$2004,'Transactions'!$D$5:$D$2004,$A7,'Transactions'!$I$5:$I$2004,D$4)-SUMIFS('Transactions'!$C$5:$C$2004,'Transactions'!$D$5:$D$2004,$A7,'Transactions'!$I$5:$I$2004,D$4))</f>
        <v/>
      </c>
      <c r="E7" s="40">
        <f>IF($A7="","",SUMIFS('Transactions'!$B$5:$B$2004,'Transactions'!$D$5:$D$2004,$A7,'Transactions'!$I$5:$I$2004,E$4)-SUMIFS('Transactions'!$C$5:$C$2004,'Transactions'!$D$5:$D$2004,$A7,'Transactions'!$I$5:$I$2004,E$4))</f>
        <v/>
      </c>
      <c r="F7" s="40">
        <f>IF($A7="","",SUMIFS('Transactions'!$B$5:$B$2004,'Transactions'!$D$5:$D$2004,$A7,'Transactions'!$I$5:$I$2004,F$4)-SUMIFS('Transactions'!$C$5:$C$2004,'Transactions'!$D$5:$D$2004,$A7,'Transactions'!$I$5:$I$2004,F$4))</f>
        <v/>
      </c>
      <c r="G7" s="40">
        <f>IF($A7="","",SUMIFS('Transactions'!$B$5:$B$2004,'Transactions'!$D$5:$D$2004,$A7,'Transactions'!$I$5:$I$2004,G$4)-SUMIFS('Transactions'!$C$5:$C$2004,'Transactions'!$D$5:$D$2004,$A7,'Transactions'!$I$5:$I$2004,G$4))</f>
        <v/>
      </c>
      <c r="H7" s="40">
        <f>IF($A7="","",SUMIFS('Transactions'!$B$5:$B$2004,'Transactions'!$D$5:$D$2004,$A7,'Transactions'!$I$5:$I$2004,H$4)-SUMIFS('Transactions'!$C$5:$C$2004,'Transactions'!$D$5:$D$2004,$A7,'Transactions'!$I$5:$I$2004,H$4))</f>
        <v/>
      </c>
      <c r="I7" s="40">
        <f>IF($A7="","",SUMIFS('Transactions'!$B$5:$B$2004,'Transactions'!$D$5:$D$2004,$A7,'Transactions'!$I$5:$I$2004,I$4)-SUMIFS('Transactions'!$C$5:$C$2004,'Transactions'!$D$5:$D$2004,$A7,'Transactions'!$I$5:$I$2004,I$4))</f>
        <v/>
      </c>
      <c r="J7" s="40">
        <f>IF($A7="","",SUMIFS('Transactions'!$B$5:$B$2004,'Transactions'!$D$5:$D$2004,$A7,'Transactions'!$I$5:$I$2004,J$4)-SUMIFS('Transactions'!$C$5:$C$2004,'Transactions'!$D$5:$D$2004,$A7,'Transactions'!$I$5:$I$2004,J$4))</f>
        <v/>
      </c>
      <c r="K7" s="40">
        <f>IF($A7="","",SUMIFS('Transactions'!$B$5:$B$2004,'Transactions'!$D$5:$D$2004,$A7,'Transactions'!$I$5:$I$2004,K$4)-SUMIFS('Transactions'!$C$5:$C$2004,'Transactions'!$D$5:$D$2004,$A7,'Transactions'!$I$5:$I$2004,K$4))</f>
        <v/>
      </c>
      <c r="L7" s="40">
        <f>IF($A7="","",SUMIFS('Transactions'!$B$5:$B$2004,'Transactions'!$D$5:$D$2004,$A7,'Transactions'!$I$5:$I$2004,L$4)-SUMIFS('Transactions'!$C$5:$C$2004,'Transactions'!$D$5:$D$2004,$A7,'Transactions'!$I$5:$I$2004,L$4))</f>
        <v/>
      </c>
      <c r="M7" s="40">
        <f>IF($A7="","",SUMIFS('Transactions'!$B$5:$B$2004,'Transactions'!$D$5:$D$2004,$A7,'Transactions'!$I$5:$I$2004,M$4)-SUMIFS('Transactions'!$C$5:$C$2004,'Transactions'!$D$5:$D$2004,$A7,'Transactions'!$I$5:$I$2004,M$4))</f>
        <v/>
      </c>
      <c r="N7" s="41">
        <f>SUM(B7:M7)</f>
        <v/>
      </c>
    </row>
    <row r="8">
      <c r="A8" s="39">
        <f>IF('Settings'!$A20="","",'Settings'!$A20)</f>
        <v/>
      </c>
      <c r="B8" s="40">
        <f>IF($A8="","",SUMIFS('Transactions'!$B$5:$B$2004,'Transactions'!$D$5:$D$2004,$A8,'Transactions'!$I$5:$I$2004,B$4)-SUMIFS('Transactions'!$C$5:$C$2004,'Transactions'!$D$5:$D$2004,$A8,'Transactions'!$I$5:$I$2004,B$4))</f>
        <v/>
      </c>
      <c r="C8" s="40">
        <f>IF($A8="","",SUMIFS('Transactions'!$B$5:$B$2004,'Transactions'!$D$5:$D$2004,$A8,'Transactions'!$I$5:$I$2004,C$4)-SUMIFS('Transactions'!$C$5:$C$2004,'Transactions'!$D$5:$D$2004,$A8,'Transactions'!$I$5:$I$2004,C$4))</f>
        <v/>
      </c>
      <c r="D8" s="40">
        <f>IF($A8="","",SUMIFS('Transactions'!$B$5:$B$2004,'Transactions'!$D$5:$D$2004,$A8,'Transactions'!$I$5:$I$2004,D$4)-SUMIFS('Transactions'!$C$5:$C$2004,'Transactions'!$D$5:$D$2004,$A8,'Transactions'!$I$5:$I$2004,D$4))</f>
        <v/>
      </c>
      <c r="E8" s="40">
        <f>IF($A8="","",SUMIFS('Transactions'!$B$5:$B$2004,'Transactions'!$D$5:$D$2004,$A8,'Transactions'!$I$5:$I$2004,E$4)-SUMIFS('Transactions'!$C$5:$C$2004,'Transactions'!$D$5:$D$2004,$A8,'Transactions'!$I$5:$I$2004,E$4))</f>
        <v/>
      </c>
      <c r="F8" s="40">
        <f>IF($A8="","",SUMIFS('Transactions'!$B$5:$B$2004,'Transactions'!$D$5:$D$2004,$A8,'Transactions'!$I$5:$I$2004,F$4)-SUMIFS('Transactions'!$C$5:$C$2004,'Transactions'!$D$5:$D$2004,$A8,'Transactions'!$I$5:$I$2004,F$4))</f>
        <v/>
      </c>
      <c r="G8" s="40">
        <f>IF($A8="","",SUMIFS('Transactions'!$B$5:$B$2004,'Transactions'!$D$5:$D$2004,$A8,'Transactions'!$I$5:$I$2004,G$4)-SUMIFS('Transactions'!$C$5:$C$2004,'Transactions'!$D$5:$D$2004,$A8,'Transactions'!$I$5:$I$2004,G$4))</f>
        <v/>
      </c>
      <c r="H8" s="40">
        <f>IF($A8="","",SUMIFS('Transactions'!$B$5:$B$2004,'Transactions'!$D$5:$D$2004,$A8,'Transactions'!$I$5:$I$2004,H$4)-SUMIFS('Transactions'!$C$5:$C$2004,'Transactions'!$D$5:$D$2004,$A8,'Transactions'!$I$5:$I$2004,H$4))</f>
        <v/>
      </c>
      <c r="I8" s="40">
        <f>IF($A8="","",SUMIFS('Transactions'!$B$5:$B$2004,'Transactions'!$D$5:$D$2004,$A8,'Transactions'!$I$5:$I$2004,I$4)-SUMIFS('Transactions'!$C$5:$C$2004,'Transactions'!$D$5:$D$2004,$A8,'Transactions'!$I$5:$I$2004,I$4))</f>
        <v/>
      </c>
      <c r="J8" s="40">
        <f>IF($A8="","",SUMIFS('Transactions'!$B$5:$B$2004,'Transactions'!$D$5:$D$2004,$A8,'Transactions'!$I$5:$I$2004,J$4)-SUMIFS('Transactions'!$C$5:$C$2004,'Transactions'!$D$5:$D$2004,$A8,'Transactions'!$I$5:$I$2004,J$4))</f>
        <v/>
      </c>
      <c r="K8" s="40">
        <f>IF($A8="","",SUMIFS('Transactions'!$B$5:$B$2004,'Transactions'!$D$5:$D$2004,$A8,'Transactions'!$I$5:$I$2004,K$4)-SUMIFS('Transactions'!$C$5:$C$2004,'Transactions'!$D$5:$D$2004,$A8,'Transactions'!$I$5:$I$2004,K$4))</f>
        <v/>
      </c>
      <c r="L8" s="40">
        <f>IF($A8="","",SUMIFS('Transactions'!$B$5:$B$2004,'Transactions'!$D$5:$D$2004,$A8,'Transactions'!$I$5:$I$2004,L$4)-SUMIFS('Transactions'!$C$5:$C$2004,'Transactions'!$D$5:$D$2004,$A8,'Transactions'!$I$5:$I$2004,L$4))</f>
        <v/>
      </c>
      <c r="M8" s="40">
        <f>IF($A8="","",SUMIFS('Transactions'!$B$5:$B$2004,'Transactions'!$D$5:$D$2004,$A8,'Transactions'!$I$5:$I$2004,M$4)-SUMIFS('Transactions'!$C$5:$C$2004,'Transactions'!$D$5:$D$2004,$A8,'Transactions'!$I$5:$I$2004,M$4))</f>
        <v/>
      </c>
      <c r="N8" s="41">
        <f>SUM(B8:M8)</f>
        <v/>
      </c>
    </row>
    <row r="9">
      <c r="A9" s="39">
        <f>IF('Settings'!$A21="","",'Settings'!$A21)</f>
        <v/>
      </c>
      <c r="B9" s="40">
        <f>IF($A9="","",SUMIFS('Transactions'!$B$5:$B$2004,'Transactions'!$D$5:$D$2004,$A9,'Transactions'!$I$5:$I$2004,B$4)-SUMIFS('Transactions'!$C$5:$C$2004,'Transactions'!$D$5:$D$2004,$A9,'Transactions'!$I$5:$I$2004,B$4))</f>
        <v/>
      </c>
      <c r="C9" s="40">
        <f>IF($A9="","",SUMIFS('Transactions'!$B$5:$B$2004,'Transactions'!$D$5:$D$2004,$A9,'Transactions'!$I$5:$I$2004,C$4)-SUMIFS('Transactions'!$C$5:$C$2004,'Transactions'!$D$5:$D$2004,$A9,'Transactions'!$I$5:$I$2004,C$4))</f>
        <v/>
      </c>
      <c r="D9" s="40">
        <f>IF($A9="","",SUMIFS('Transactions'!$B$5:$B$2004,'Transactions'!$D$5:$D$2004,$A9,'Transactions'!$I$5:$I$2004,D$4)-SUMIFS('Transactions'!$C$5:$C$2004,'Transactions'!$D$5:$D$2004,$A9,'Transactions'!$I$5:$I$2004,D$4))</f>
        <v/>
      </c>
      <c r="E9" s="40">
        <f>IF($A9="","",SUMIFS('Transactions'!$B$5:$B$2004,'Transactions'!$D$5:$D$2004,$A9,'Transactions'!$I$5:$I$2004,E$4)-SUMIFS('Transactions'!$C$5:$C$2004,'Transactions'!$D$5:$D$2004,$A9,'Transactions'!$I$5:$I$2004,E$4))</f>
        <v/>
      </c>
      <c r="F9" s="40">
        <f>IF($A9="","",SUMIFS('Transactions'!$B$5:$B$2004,'Transactions'!$D$5:$D$2004,$A9,'Transactions'!$I$5:$I$2004,F$4)-SUMIFS('Transactions'!$C$5:$C$2004,'Transactions'!$D$5:$D$2004,$A9,'Transactions'!$I$5:$I$2004,F$4))</f>
        <v/>
      </c>
      <c r="G9" s="40">
        <f>IF($A9="","",SUMIFS('Transactions'!$B$5:$B$2004,'Transactions'!$D$5:$D$2004,$A9,'Transactions'!$I$5:$I$2004,G$4)-SUMIFS('Transactions'!$C$5:$C$2004,'Transactions'!$D$5:$D$2004,$A9,'Transactions'!$I$5:$I$2004,G$4))</f>
        <v/>
      </c>
      <c r="H9" s="40">
        <f>IF($A9="","",SUMIFS('Transactions'!$B$5:$B$2004,'Transactions'!$D$5:$D$2004,$A9,'Transactions'!$I$5:$I$2004,H$4)-SUMIFS('Transactions'!$C$5:$C$2004,'Transactions'!$D$5:$D$2004,$A9,'Transactions'!$I$5:$I$2004,H$4))</f>
        <v/>
      </c>
      <c r="I9" s="40">
        <f>IF($A9="","",SUMIFS('Transactions'!$B$5:$B$2004,'Transactions'!$D$5:$D$2004,$A9,'Transactions'!$I$5:$I$2004,I$4)-SUMIFS('Transactions'!$C$5:$C$2004,'Transactions'!$D$5:$D$2004,$A9,'Transactions'!$I$5:$I$2004,I$4))</f>
        <v/>
      </c>
      <c r="J9" s="40">
        <f>IF($A9="","",SUMIFS('Transactions'!$B$5:$B$2004,'Transactions'!$D$5:$D$2004,$A9,'Transactions'!$I$5:$I$2004,J$4)-SUMIFS('Transactions'!$C$5:$C$2004,'Transactions'!$D$5:$D$2004,$A9,'Transactions'!$I$5:$I$2004,J$4))</f>
        <v/>
      </c>
      <c r="K9" s="40">
        <f>IF($A9="","",SUMIFS('Transactions'!$B$5:$B$2004,'Transactions'!$D$5:$D$2004,$A9,'Transactions'!$I$5:$I$2004,K$4)-SUMIFS('Transactions'!$C$5:$C$2004,'Transactions'!$D$5:$D$2004,$A9,'Transactions'!$I$5:$I$2004,K$4))</f>
        <v/>
      </c>
      <c r="L9" s="40">
        <f>IF($A9="","",SUMIFS('Transactions'!$B$5:$B$2004,'Transactions'!$D$5:$D$2004,$A9,'Transactions'!$I$5:$I$2004,L$4)-SUMIFS('Transactions'!$C$5:$C$2004,'Transactions'!$D$5:$D$2004,$A9,'Transactions'!$I$5:$I$2004,L$4))</f>
        <v/>
      </c>
      <c r="M9" s="40">
        <f>IF($A9="","",SUMIFS('Transactions'!$B$5:$B$2004,'Transactions'!$D$5:$D$2004,$A9,'Transactions'!$I$5:$I$2004,M$4)-SUMIFS('Transactions'!$C$5:$C$2004,'Transactions'!$D$5:$D$2004,$A9,'Transactions'!$I$5:$I$2004,M$4))</f>
        <v/>
      </c>
      <c r="N9" s="41">
        <f>SUM(B9:M9)</f>
        <v/>
      </c>
    </row>
    <row r="10">
      <c r="A10" s="39">
        <f>IF('Settings'!$A22="","",'Settings'!$A22)</f>
        <v/>
      </c>
      <c r="B10" s="40">
        <f>IF($A10="","",SUMIFS('Transactions'!$B$5:$B$2004,'Transactions'!$D$5:$D$2004,$A10,'Transactions'!$I$5:$I$2004,B$4)-SUMIFS('Transactions'!$C$5:$C$2004,'Transactions'!$D$5:$D$2004,$A10,'Transactions'!$I$5:$I$2004,B$4))</f>
        <v/>
      </c>
      <c r="C10" s="40">
        <f>IF($A10="","",SUMIFS('Transactions'!$B$5:$B$2004,'Transactions'!$D$5:$D$2004,$A10,'Transactions'!$I$5:$I$2004,C$4)-SUMIFS('Transactions'!$C$5:$C$2004,'Transactions'!$D$5:$D$2004,$A10,'Transactions'!$I$5:$I$2004,C$4))</f>
        <v/>
      </c>
      <c r="D10" s="40">
        <f>IF($A10="","",SUMIFS('Transactions'!$B$5:$B$2004,'Transactions'!$D$5:$D$2004,$A10,'Transactions'!$I$5:$I$2004,D$4)-SUMIFS('Transactions'!$C$5:$C$2004,'Transactions'!$D$5:$D$2004,$A10,'Transactions'!$I$5:$I$2004,D$4))</f>
        <v/>
      </c>
      <c r="E10" s="40">
        <f>IF($A10="","",SUMIFS('Transactions'!$B$5:$B$2004,'Transactions'!$D$5:$D$2004,$A10,'Transactions'!$I$5:$I$2004,E$4)-SUMIFS('Transactions'!$C$5:$C$2004,'Transactions'!$D$5:$D$2004,$A10,'Transactions'!$I$5:$I$2004,E$4))</f>
        <v/>
      </c>
      <c r="F10" s="40">
        <f>IF($A10="","",SUMIFS('Transactions'!$B$5:$B$2004,'Transactions'!$D$5:$D$2004,$A10,'Transactions'!$I$5:$I$2004,F$4)-SUMIFS('Transactions'!$C$5:$C$2004,'Transactions'!$D$5:$D$2004,$A10,'Transactions'!$I$5:$I$2004,F$4))</f>
        <v/>
      </c>
      <c r="G10" s="40">
        <f>IF($A10="","",SUMIFS('Transactions'!$B$5:$B$2004,'Transactions'!$D$5:$D$2004,$A10,'Transactions'!$I$5:$I$2004,G$4)-SUMIFS('Transactions'!$C$5:$C$2004,'Transactions'!$D$5:$D$2004,$A10,'Transactions'!$I$5:$I$2004,G$4))</f>
        <v/>
      </c>
      <c r="H10" s="40">
        <f>IF($A10="","",SUMIFS('Transactions'!$B$5:$B$2004,'Transactions'!$D$5:$D$2004,$A10,'Transactions'!$I$5:$I$2004,H$4)-SUMIFS('Transactions'!$C$5:$C$2004,'Transactions'!$D$5:$D$2004,$A10,'Transactions'!$I$5:$I$2004,H$4))</f>
        <v/>
      </c>
      <c r="I10" s="40">
        <f>IF($A10="","",SUMIFS('Transactions'!$B$5:$B$2004,'Transactions'!$D$5:$D$2004,$A10,'Transactions'!$I$5:$I$2004,I$4)-SUMIFS('Transactions'!$C$5:$C$2004,'Transactions'!$D$5:$D$2004,$A10,'Transactions'!$I$5:$I$2004,I$4))</f>
        <v/>
      </c>
      <c r="J10" s="40">
        <f>IF($A10="","",SUMIFS('Transactions'!$B$5:$B$2004,'Transactions'!$D$5:$D$2004,$A10,'Transactions'!$I$5:$I$2004,J$4)-SUMIFS('Transactions'!$C$5:$C$2004,'Transactions'!$D$5:$D$2004,$A10,'Transactions'!$I$5:$I$2004,J$4))</f>
        <v/>
      </c>
      <c r="K10" s="40">
        <f>IF($A10="","",SUMIFS('Transactions'!$B$5:$B$2004,'Transactions'!$D$5:$D$2004,$A10,'Transactions'!$I$5:$I$2004,K$4)-SUMIFS('Transactions'!$C$5:$C$2004,'Transactions'!$D$5:$D$2004,$A10,'Transactions'!$I$5:$I$2004,K$4))</f>
        <v/>
      </c>
      <c r="L10" s="40">
        <f>IF($A10="","",SUMIFS('Transactions'!$B$5:$B$2004,'Transactions'!$D$5:$D$2004,$A10,'Transactions'!$I$5:$I$2004,L$4)-SUMIFS('Transactions'!$C$5:$C$2004,'Transactions'!$D$5:$D$2004,$A10,'Transactions'!$I$5:$I$2004,L$4))</f>
        <v/>
      </c>
      <c r="M10" s="40">
        <f>IF($A10="","",SUMIFS('Transactions'!$B$5:$B$2004,'Transactions'!$D$5:$D$2004,$A10,'Transactions'!$I$5:$I$2004,M$4)-SUMIFS('Transactions'!$C$5:$C$2004,'Transactions'!$D$5:$D$2004,$A10,'Transactions'!$I$5:$I$2004,M$4))</f>
        <v/>
      </c>
      <c r="N10" s="41">
        <f>SUM(B10:M10)</f>
        <v/>
      </c>
    </row>
    <row r="11">
      <c r="A11" s="39">
        <f>IF('Settings'!$A23="","",'Settings'!$A23)</f>
        <v/>
      </c>
      <c r="B11" s="40">
        <f>IF($A11="","",SUMIFS('Transactions'!$B$5:$B$2004,'Transactions'!$D$5:$D$2004,$A11,'Transactions'!$I$5:$I$2004,B$4)-SUMIFS('Transactions'!$C$5:$C$2004,'Transactions'!$D$5:$D$2004,$A11,'Transactions'!$I$5:$I$2004,B$4))</f>
        <v/>
      </c>
      <c r="C11" s="40">
        <f>IF($A11="","",SUMIFS('Transactions'!$B$5:$B$2004,'Transactions'!$D$5:$D$2004,$A11,'Transactions'!$I$5:$I$2004,C$4)-SUMIFS('Transactions'!$C$5:$C$2004,'Transactions'!$D$5:$D$2004,$A11,'Transactions'!$I$5:$I$2004,C$4))</f>
        <v/>
      </c>
      <c r="D11" s="40">
        <f>IF($A11="","",SUMIFS('Transactions'!$B$5:$B$2004,'Transactions'!$D$5:$D$2004,$A11,'Transactions'!$I$5:$I$2004,D$4)-SUMIFS('Transactions'!$C$5:$C$2004,'Transactions'!$D$5:$D$2004,$A11,'Transactions'!$I$5:$I$2004,D$4))</f>
        <v/>
      </c>
      <c r="E11" s="40">
        <f>IF($A11="","",SUMIFS('Transactions'!$B$5:$B$2004,'Transactions'!$D$5:$D$2004,$A11,'Transactions'!$I$5:$I$2004,E$4)-SUMIFS('Transactions'!$C$5:$C$2004,'Transactions'!$D$5:$D$2004,$A11,'Transactions'!$I$5:$I$2004,E$4))</f>
        <v/>
      </c>
      <c r="F11" s="40">
        <f>IF($A11="","",SUMIFS('Transactions'!$B$5:$B$2004,'Transactions'!$D$5:$D$2004,$A11,'Transactions'!$I$5:$I$2004,F$4)-SUMIFS('Transactions'!$C$5:$C$2004,'Transactions'!$D$5:$D$2004,$A11,'Transactions'!$I$5:$I$2004,F$4))</f>
        <v/>
      </c>
      <c r="G11" s="40">
        <f>IF($A11="","",SUMIFS('Transactions'!$B$5:$B$2004,'Transactions'!$D$5:$D$2004,$A11,'Transactions'!$I$5:$I$2004,G$4)-SUMIFS('Transactions'!$C$5:$C$2004,'Transactions'!$D$5:$D$2004,$A11,'Transactions'!$I$5:$I$2004,G$4))</f>
        <v/>
      </c>
      <c r="H11" s="40">
        <f>IF($A11="","",SUMIFS('Transactions'!$B$5:$B$2004,'Transactions'!$D$5:$D$2004,$A11,'Transactions'!$I$5:$I$2004,H$4)-SUMIFS('Transactions'!$C$5:$C$2004,'Transactions'!$D$5:$D$2004,$A11,'Transactions'!$I$5:$I$2004,H$4))</f>
        <v/>
      </c>
      <c r="I11" s="40">
        <f>IF($A11="","",SUMIFS('Transactions'!$B$5:$B$2004,'Transactions'!$D$5:$D$2004,$A11,'Transactions'!$I$5:$I$2004,I$4)-SUMIFS('Transactions'!$C$5:$C$2004,'Transactions'!$D$5:$D$2004,$A11,'Transactions'!$I$5:$I$2004,I$4))</f>
        <v/>
      </c>
      <c r="J11" s="40">
        <f>IF($A11="","",SUMIFS('Transactions'!$B$5:$B$2004,'Transactions'!$D$5:$D$2004,$A11,'Transactions'!$I$5:$I$2004,J$4)-SUMIFS('Transactions'!$C$5:$C$2004,'Transactions'!$D$5:$D$2004,$A11,'Transactions'!$I$5:$I$2004,J$4))</f>
        <v/>
      </c>
      <c r="K11" s="40">
        <f>IF($A11="","",SUMIFS('Transactions'!$B$5:$B$2004,'Transactions'!$D$5:$D$2004,$A11,'Transactions'!$I$5:$I$2004,K$4)-SUMIFS('Transactions'!$C$5:$C$2004,'Transactions'!$D$5:$D$2004,$A11,'Transactions'!$I$5:$I$2004,K$4))</f>
        <v/>
      </c>
      <c r="L11" s="40">
        <f>IF($A11="","",SUMIFS('Transactions'!$B$5:$B$2004,'Transactions'!$D$5:$D$2004,$A11,'Transactions'!$I$5:$I$2004,L$4)-SUMIFS('Transactions'!$C$5:$C$2004,'Transactions'!$D$5:$D$2004,$A11,'Transactions'!$I$5:$I$2004,L$4))</f>
        <v/>
      </c>
      <c r="M11" s="40">
        <f>IF($A11="","",SUMIFS('Transactions'!$B$5:$B$2004,'Transactions'!$D$5:$D$2004,$A11,'Transactions'!$I$5:$I$2004,M$4)-SUMIFS('Transactions'!$C$5:$C$2004,'Transactions'!$D$5:$D$2004,$A11,'Transactions'!$I$5:$I$2004,M$4))</f>
        <v/>
      </c>
      <c r="N11" s="41">
        <f>SUM(B11:M11)</f>
        <v/>
      </c>
    </row>
    <row r="12">
      <c r="A12" s="42" t="inlineStr">
        <is>
          <t>Total income</t>
        </is>
      </c>
      <c r="B12" s="43">
        <f>SUM(B6:B11)</f>
        <v/>
      </c>
      <c r="C12" s="43">
        <f>SUM(C6:C11)</f>
        <v/>
      </c>
      <c r="D12" s="43">
        <f>SUM(D6:D11)</f>
        <v/>
      </c>
      <c r="E12" s="43">
        <f>SUM(E6:E11)</f>
        <v/>
      </c>
      <c r="F12" s="43">
        <f>SUM(F6:F11)</f>
        <v/>
      </c>
      <c r="G12" s="43">
        <f>SUM(G6:G11)</f>
        <v/>
      </c>
      <c r="H12" s="43">
        <f>SUM(H6:H11)</f>
        <v/>
      </c>
      <c r="I12" s="43">
        <f>SUM(I6:I11)</f>
        <v/>
      </c>
      <c r="J12" s="43">
        <f>SUM(J6:J11)</f>
        <v/>
      </c>
      <c r="K12" s="43">
        <f>SUM(K6:K11)</f>
        <v/>
      </c>
      <c r="L12" s="43">
        <f>SUM(L6:L11)</f>
        <v/>
      </c>
      <c r="M12" s="43">
        <f>SUM(M6:M11)</f>
        <v/>
      </c>
      <c r="N12" s="41">
        <f>SUM(B12:M12)</f>
        <v/>
      </c>
    </row>
    <row r="13">
      <c r="A13" s="39" t="inlineStr">
        <is>
          <t>Cost of goods sold</t>
        </is>
      </c>
      <c r="B13" s="40">
        <f>'What we own'!B20+SUMIFS('Transactions'!$C$5:$C$2004,'Transactions'!$J$5:$J$2004,"Stock purchases",'Transactions'!$I$5:$I$2004,B$4)-SUMIFS('Transactions'!$B$5:$B$2004,'Transactions'!$J$5:$J$2004,"Stock purchases",'Transactions'!$I$5:$I$2004,B$4)-'What we own'!B19</f>
        <v/>
      </c>
      <c r="C13" s="40">
        <f>'What we own'!C20+SUMIFS('Transactions'!$C$5:$C$2004,'Transactions'!$J$5:$J$2004,"Stock purchases",'Transactions'!$I$5:$I$2004,C$4)-SUMIFS('Transactions'!$B$5:$B$2004,'Transactions'!$J$5:$J$2004,"Stock purchases",'Transactions'!$I$5:$I$2004,C$4)-'What we own'!C19</f>
        <v/>
      </c>
      <c r="D13" s="40">
        <f>'What we own'!D20+SUMIFS('Transactions'!$C$5:$C$2004,'Transactions'!$J$5:$J$2004,"Stock purchases",'Transactions'!$I$5:$I$2004,D$4)-SUMIFS('Transactions'!$B$5:$B$2004,'Transactions'!$J$5:$J$2004,"Stock purchases",'Transactions'!$I$5:$I$2004,D$4)-'What we own'!D19</f>
        <v/>
      </c>
      <c r="E13" s="40">
        <f>'What we own'!E20+SUMIFS('Transactions'!$C$5:$C$2004,'Transactions'!$J$5:$J$2004,"Stock purchases",'Transactions'!$I$5:$I$2004,E$4)-SUMIFS('Transactions'!$B$5:$B$2004,'Transactions'!$J$5:$J$2004,"Stock purchases",'Transactions'!$I$5:$I$2004,E$4)-'What we own'!E19</f>
        <v/>
      </c>
      <c r="F13" s="40">
        <f>'What we own'!F20+SUMIFS('Transactions'!$C$5:$C$2004,'Transactions'!$J$5:$J$2004,"Stock purchases",'Transactions'!$I$5:$I$2004,F$4)-SUMIFS('Transactions'!$B$5:$B$2004,'Transactions'!$J$5:$J$2004,"Stock purchases",'Transactions'!$I$5:$I$2004,F$4)-'What we own'!F19</f>
        <v/>
      </c>
      <c r="G13" s="40">
        <f>'What we own'!G20+SUMIFS('Transactions'!$C$5:$C$2004,'Transactions'!$J$5:$J$2004,"Stock purchases",'Transactions'!$I$5:$I$2004,G$4)-SUMIFS('Transactions'!$B$5:$B$2004,'Transactions'!$J$5:$J$2004,"Stock purchases",'Transactions'!$I$5:$I$2004,G$4)-'What we own'!G19</f>
        <v/>
      </c>
      <c r="H13" s="40">
        <f>'What we own'!H20+SUMIFS('Transactions'!$C$5:$C$2004,'Transactions'!$J$5:$J$2004,"Stock purchases",'Transactions'!$I$5:$I$2004,H$4)-SUMIFS('Transactions'!$B$5:$B$2004,'Transactions'!$J$5:$J$2004,"Stock purchases",'Transactions'!$I$5:$I$2004,H$4)-'What we own'!H19</f>
        <v/>
      </c>
      <c r="I13" s="40">
        <f>'What we own'!I20+SUMIFS('Transactions'!$C$5:$C$2004,'Transactions'!$J$5:$J$2004,"Stock purchases",'Transactions'!$I$5:$I$2004,I$4)-SUMIFS('Transactions'!$B$5:$B$2004,'Transactions'!$J$5:$J$2004,"Stock purchases",'Transactions'!$I$5:$I$2004,I$4)-'What we own'!I19</f>
        <v/>
      </c>
      <c r="J13" s="40">
        <f>'What we own'!J20+SUMIFS('Transactions'!$C$5:$C$2004,'Transactions'!$J$5:$J$2004,"Stock purchases",'Transactions'!$I$5:$I$2004,J$4)-SUMIFS('Transactions'!$B$5:$B$2004,'Transactions'!$J$5:$J$2004,"Stock purchases",'Transactions'!$I$5:$I$2004,J$4)-'What we own'!J19</f>
        <v/>
      </c>
      <c r="K13" s="40">
        <f>'What we own'!K20+SUMIFS('Transactions'!$C$5:$C$2004,'Transactions'!$J$5:$J$2004,"Stock purchases",'Transactions'!$I$5:$I$2004,K$4)-SUMIFS('Transactions'!$B$5:$B$2004,'Transactions'!$J$5:$J$2004,"Stock purchases",'Transactions'!$I$5:$I$2004,K$4)-'What we own'!K19</f>
        <v/>
      </c>
      <c r="L13" s="40">
        <f>'What we own'!L20+SUMIFS('Transactions'!$C$5:$C$2004,'Transactions'!$J$5:$J$2004,"Stock purchases",'Transactions'!$I$5:$I$2004,L$4)-SUMIFS('Transactions'!$B$5:$B$2004,'Transactions'!$J$5:$J$2004,"Stock purchases",'Transactions'!$I$5:$I$2004,L$4)-'What we own'!L19</f>
        <v/>
      </c>
      <c r="M13" s="40">
        <f>'What we own'!M20+SUMIFS('Transactions'!$C$5:$C$2004,'Transactions'!$J$5:$J$2004,"Stock purchases",'Transactions'!$I$5:$I$2004,M$4)-SUMIFS('Transactions'!$B$5:$B$2004,'Transactions'!$J$5:$J$2004,"Stock purchases",'Transactions'!$I$5:$I$2004,M$4)-'What we own'!M19</f>
        <v/>
      </c>
      <c r="N13" s="41">
        <f>SUM(B13:M13)</f>
        <v/>
      </c>
    </row>
    <row r="14">
      <c r="A14" s="42" t="inlineStr">
        <is>
          <t>Earned on goods and services</t>
        </is>
      </c>
      <c r="B14" s="43">
        <f>B12-B13</f>
        <v/>
      </c>
      <c r="C14" s="43">
        <f>C12-C13</f>
        <v/>
      </c>
      <c r="D14" s="43">
        <f>D12-D13</f>
        <v/>
      </c>
      <c r="E14" s="43">
        <f>E12-E13</f>
        <v/>
      </c>
      <c r="F14" s="43">
        <f>F12-F13</f>
        <v/>
      </c>
      <c r="G14" s="43">
        <f>G12-G13</f>
        <v/>
      </c>
      <c r="H14" s="43">
        <f>H12-H13</f>
        <v/>
      </c>
      <c r="I14" s="43">
        <f>I12-I13</f>
        <v/>
      </c>
      <c r="J14" s="43">
        <f>J12-J13</f>
        <v/>
      </c>
      <c r="K14" s="43">
        <f>K12-K13</f>
        <v/>
      </c>
      <c r="L14" s="43">
        <f>L12-L13</f>
        <v/>
      </c>
      <c r="M14" s="43">
        <f>M12-M13</f>
        <v/>
      </c>
      <c r="N14" s="41">
        <f>SUM(B14:M14)</f>
        <v/>
      </c>
    </row>
    <row r="15">
      <c r="A15" s="38" t="inlineStr">
        <is>
          <t>EXPENSES</t>
        </is>
      </c>
      <c r="B15" s="38" t="n"/>
      <c r="C15" s="38" t="n"/>
      <c r="D15" s="38" t="n"/>
      <c r="E15" s="38" t="n"/>
      <c r="F15" s="38" t="n"/>
      <c r="G15" s="38" t="n"/>
      <c r="H15" s="38" t="n"/>
      <c r="I15" s="38" t="n"/>
      <c r="J15" s="38" t="n"/>
      <c r="K15" s="38" t="n"/>
      <c r="L15" s="38" t="n"/>
      <c r="M15" s="38" t="n"/>
      <c r="N15" s="38" t="n"/>
    </row>
    <row r="16">
      <c r="A16" s="39">
        <f>IF('Settings'!$A25="","",'Settings'!$A25)</f>
        <v/>
      </c>
      <c r="B16" s="40">
        <f>IF($A16="","",SUMIFS('Transactions'!$C$5:$C$2004,'Transactions'!$D$5:$D$2004,$A16,'Transactions'!$I$5:$I$2004,B$4)-SUMIFS('Transactions'!$B$5:$B$2004,'Transactions'!$D$5:$D$2004,$A16,'Transactions'!$I$5:$I$2004,B$4))</f>
        <v/>
      </c>
      <c r="C16" s="40">
        <f>IF($A16="","",SUMIFS('Transactions'!$C$5:$C$2004,'Transactions'!$D$5:$D$2004,$A16,'Transactions'!$I$5:$I$2004,C$4)-SUMIFS('Transactions'!$B$5:$B$2004,'Transactions'!$D$5:$D$2004,$A16,'Transactions'!$I$5:$I$2004,C$4))</f>
        <v/>
      </c>
      <c r="D16" s="40">
        <f>IF($A16="","",SUMIFS('Transactions'!$C$5:$C$2004,'Transactions'!$D$5:$D$2004,$A16,'Transactions'!$I$5:$I$2004,D$4)-SUMIFS('Transactions'!$B$5:$B$2004,'Transactions'!$D$5:$D$2004,$A16,'Transactions'!$I$5:$I$2004,D$4))</f>
        <v/>
      </c>
      <c r="E16" s="40">
        <f>IF($A16="","",SUMIFS('Transactions'!$C$5:$C$2004,'Transactions'!$D$5:$D$2004,$A16,'Transactions'!$I$5:$I$2004,E$4)-SUMIFS('Transactions'!$B$5:$B$2004,'Transactions'!$D$5:$D$2004,$A16,'Transactions'!$I$5:$I$2004,E$4))</f>
        <v/>
      </c>
      <c r="F16" s="40">
        <f>IF($A16="","",SUMIFS('Transactions'!$C$5:$C$2004,'Transactions'!$D$5:$D$2004,$A16,'Transactions'!$I$5:$I$2004,F$4)-SUMIFS('Transactions'!$B$5:$B$2004,'Transactions'!$D$5:$D$2004,$A16,'Transactions'!$I$5:$I$2004,F$4))</f>
        <v/>
      </c>
      <c r="G16" s="40">
        <f>IF($A16="","",SUMIFS('Transactions'!$C$5:$C$2004,'Transactions'!$D$5:$D$2004,$A16,'Transactions'!$I$5:$I$2004,G$4)-SUMIFS('Transactions'!$B$5:$B$2004,'Transactions'!$D$5:$D$2004,$A16,'Transactions'!$I$5:$I$2004,G$4))</f>
        <v/>
      </c>
      <c r="H16" s="40">
        <f>IF($A16="","",SUMIFS('Transactions'!$C$5:$C$2004,'Transactions'!$D$5:$D$2004,$A16,'Transactions'!$I$5:$I$2004,H$4)-SUMIFS('Transactions'!$B$5:$B$2004,'Transactions'!$D$5:$D$2004,$A16,'Transactions'!$I$5:$I$2004,H$4))</f>
        <v/>
      </c>
      <c r="I16" s="40">
        <f>IF($A16="","",SUMIFS('Transactions'!$C$5:$C$2004,'Transactions'!$D$5:$D$2004,$A16,'Transactions'!$I$5:$I$2004,I$4)-SUMIFS('Transactions'!$B$5:$B$2004,'Transactions'!$D$5:$D$2004,$A16,'Transactions'!$I$5:$I$2004,I$4))</f>
        <v/>
      </c>
      <c r="J16" s="40">
        <f>IF($A16="","",SUMIFS('Transactions'!$C$5:$C$2004,'Transactions'!$D$5:$D$2004,$A16,'Transactions'!$I$5:$I$2004,J$4)-SUMIFS('Transactions'!$B$5:$B$2004,'Transactions'!$D$5:$D$2004,$A16,'Transactions'!$I$5:$I$2004,J$4))</f>
        <v/>
      </c>
      <c r="K16" s="40">
        <f>IF($A16="","",SUMIFS('Transactions'!$C$5:$C$2004,'Transactions'!$D$5:$D$2004,$A16,'Transactions'!$I$5:$I$2004,K$4)-SUMIFS('Transactions'!$B$5:$B$2004,'Transactions'!$D$5:$D$2004,$A16,'Transactions'!$I$5:$I$2004,K$4))</f>
        <v/>
      </c>
      <c r="L16" s="40">
        <f>IF($A16="","",SUMIFS('Transactions'!$C$5:$C$2004,'Transactions'!$D$5:$D$2004,$A16,'Transactions'!$I$5:$I$2004,L$4)-SUMIFS('Transactions'!$B$5:$B$2004,'Transactions'!$D$5:$D$2004,$A16,'Transactions'!$I$5:$I$2004,L$4))</f>
        <v/>
      </c>
      <c r="M16" s="40">
        <f>IF($A16="","",SUMIFS('Transactions'!$C$5:$C$2004,'Transactions'!$D$5:$D$2004,$A16,'Transactions'!$I$5:$I$2004,M$4)-SUMIFS('Transactions'!$B$5:$B$2004,'Transactions'!$D$5:$D$2004,$A16,'Transactions'!$I$5:$I$2004,M$4))</f>
        <v/>
      </c>
      <c r="N16" s="41">
        <f>SUM(B16:M16)</f>
        <v/>
      </c>
    </row>
    <row r="17">
      <c r="A17" s="39">
        <f>IF('Settings'!$A26="","",'Settings'!$A26)</f>
        <v/>
      </c>
      <c r="B17" s="40">
        <f>IF($A17="","",SUMIFS('Transactions'!$C$5:$C$2004,'Transactions'!$D$5:$D$2004,$A17,'Transactions'!$I$5:$I$2004,B$4)-SUMIFS('Transactions'!$B$5:$B$2004,'Transactions'!$D$5:$D$2004,$A17,'Transactions'!$I$5:$I$2004,B$4))</f>
        <v/>
      </c>
      <c r="C17" s="40">
        <f>IF($A17="","",SUMIFS('Transactions'!$C$5:$C$2004,'Transactions'!$D$5:$D$2004,$A17,'Transactions'!$I$5:$I$2004,C$4)-SUMIFS('Transactions'!$B$5:$B$2004,'Transactions'!$D$5:$D$2004,$A17,'Transactions'!$I$5:$I$2004,C$4))</f>
        <v/>
      </c>
      <c r="D17" s="40">
        <f>IF($A17="","",SUMIFS('Transactions'!$C$5:$C$2004,'Transactions'!$D$5:$D$2004,$A17,'Transactions'!$I$5:$I$2004,D$4)-SUMIFS('Transactions'!$B$5:$B$2004,'Transactions'!$D$5:$D$2004,$A17,'Transactions'!$I$5:$I$2004,D$4))</f>
        <v/>
      </c>
      <c r="E17" s="40">
        <f>IF($A17="","",SUMIFS('Transactions'!$C$5:$C$2004,'Transactions'!$D$5:$D$2004,$A17,'Transactions'!$I$5:$I$2004,E$4)-SUMIFS('Transactions'!$B$5:$B$2004,'Transactions'!$D$5:$D$2004,$A17,'Transactions'!$I$5:$I$2004,E$4))</f>
        <v/>
      </c>
      <c r="F17" s="40">
        <f>IF($A17="","",SUMIFS('Transactions'!$C$5:$C$2004,'Transactions'!$D$5:$D$2004,$A17,'Transactions'!$I$5:$I$2004,F$4)-SUMIFS('Transactions'!$B$5:$B$2004,'Transactions'!$D$5:$D$2004,$A17,'Transactions'!$I$5:$I$2004,F$4))</f>
        <v/>
      </c>
      <c r="G17" s="40">
        <f>IF($A17="","",SUMIFS('Transactions'!$C$5:$C$2004,'Transactions'!$D$5:$D$2004,$A17,'Transactions'!$I$5:$I$2004,G$4)-SUMIFS('Transactions'!$B$5:$B$2004,'Transactions'!$D$5:$D$2004,$A17,'Transactions'!$I$5:$I$2004,G$4))</f>
        <v/>
      </c>
      <c r="H17" s="40">
        <f>IF($A17="","",SUMIFS('Transactions'!$C$5:$C$2004,'Transactions'!$D$5:$D$2004,$A17,'Transactions'!$I$5:$I$2004,H$4)-SUMIFS('Transactions'!$B$5:$B$2004,'Transactions'!$D$5:$D$2004,$A17,'Transactions'!$I$5:$I$2004,H$4))</f>
        <v/>
      </c>
      <c r="I17" s="40">
        <f>IF($A17="","",SUMIFS('Transactions'!$C$5:$C$2004,'Transactions'!$D$5:$D$2004,$A17,'Transactions'!$I$5:$I$2004,I$4)-SUMIFS('Transactions'!$B$5:$B$2004,'Transactions'!$D$5:$D$2004,$A17,'Transactions'!$I$5:$I$2004,I$4))</f>
        <v/>
      </c>
      <c r="J17" s="40">
        <f>IF($A17="","",SUMIFS('Transactions'!$C$5:$C$2004,'Transactions'!$D$5:$D$2004,$A17,'Transactions'!$I$5:$I$2004,J$4)-SUMIFS('Transactions'!$B$5:$B$2004,'Transactions'!$D$5:$D$2004,$A17,'Transactions'!$I$5:$I$2004,J$4))</f>
        <v/>
      </c>
      <c r="K17" s="40">
        <f>IF($A17="","",SUMIFS('Transactions'!$C$5:$C$2004,'Transactions'!$D$5:$D$2004,$A17,'Transactions'!$I$5:$I$2004,K$4)-SUMIFS('Transactions'!$B$5:$B$2004,'Transactions'!$D$5:$D$2004,$A17,'Transactions'!$I$5:$I$2004,K$4))</f>
        <v/>
      </c>
      <c r="L17" s="40">
        <f>IF($A17="","",SUMIFS('Transactions'!$C$5:$C$2004,'Transactions'!$D$5:$D$2004,$A17,'Transactions'!$I$5:$I$2004,L$4)-SUMIFS('Transactions'!$B$5:$B$2004,'Transactions'!$D$5:$D$2004,$A17,'Transactions'!$I$5:$I$2004,L$4))</f>
        <v/>
      </c>
      <c r="M17" s="40">
        <f>IF($A17="","",SUMIFS('Transactions'!$C$5:$C$2004,'Transactions'!$D$5:$D$2004,$A17,'Transactions'!$I$5:$I$2004,M$4)-SUMIFS('Transactions'!$B$5:$B$2004,'Transactions'!$D$5:$D$2004,$A17,'Transactions'!$I$5:$I$2004,M$4))</f>
        <v/>
      </c>
      <c r="N17" s="41">
        <f>SUM(B17:M17)</f>
        <v/>
      </c>
    </row>
    <row r="18">
      <c r="A18" s="39">
        <f>IF('Settings'!$A27="","",'Settings'!$A27)</f>
        <v/>
      </c>
      <c r="B18" s="40">
        <f>IF($A18="","",SUMIFS('Transactions'!$C$5:$C$2004,'Transactions'!$D$5:$D$2004,$A18,'Transactions'!$I$5:$I$2004,B$4)-SUMIFS('Transactions'!$B$5:$B$2004,'Transactions'!$D$5:$D$2004,$A18,'Transactions'!$I$5:$I$2004,B$4))</f>
        <v/>
      </c>
      <c r="C18" s="40">
        <f>IF($A18="","",SUMIFS('Transactions'!$C$5:$C$2004,'Transactions'!$D$5:$D$2004,$A18,'Transactions'!$I$5:$I$2004,C$4)-SUMIFS('Transactions'!$B$5:$B$2004,'Transactions'!$D$5:$D$2004,$A18,'Transactions'!$I$5:$I$2004,C$4))</f>
        <v/>
      </c>
      <c r="D18" s="40">
        <f>IF($A18="","",SUMIFS('Transactions'!$C$5:$C$2004,'Transactions'!$D$5:$D$2004,$A18,'Transactions'!$I$5:$I$2004,D$4)-SUMIFS('Transactions'!$B$5:$B$2004,'Transactions'!$D$5:$D$2004,$A18,'Transactions'!$I$5:$I$2004,D$4))</f>
        <v/>
      </c>
      <c r="E18" s="40">
        <f>IF($A18="","",SUMIFS('Transactions'!$C$5:$C$2004,'Transactions'!$D$5:$D$2004,$A18,'Transactions'!$I$5:$I$2004,E$4)-SUMIFS('Transactions'!$B$5:$B$2004,'Transactions'!$D$5:$D$2004,$A18,'Transactions'!$I$5:$I$2004,E$4))</f>
        <v/>
      </c>
      <c r="F18" s="40">
        <f>IF($A18="","",SUMIFS('Transactions'!$C$5:$C$2004,'Transactions'!$D$5:$D$2004,$A18,'Transactions'!$I$5:$I$2004,F$4)-SUMIFS('Transactions'!$B$5:$B$2004,'Transactions'!$D$5:$D$2004,$A18,'Transactions'!$I$5:$I$2004,F$4))</f>
        <v/>
      </c>
      <c r="G18" s="40">
        <f>IF($A18="","",SUMIFS('Transactions'!$C$5:$C$2004,'Transactions'!$D$5:$D$2004,$A18,'Transactions'!$I$5:$I$2004,G$4)-SUMIFS('Transactions'!$B$5:$B$2004,'Transactions'!$D$5:$D$2004,$A18,'Transactions'!$I$5:$I$2004,G$4))</f>
        <v/>
      </c>
      <c r="H18" s="40">
        <f>IF($A18="","",SUMIFS('Transactions'!$C$5:$C$2004,'Transactions'!$D$5:$D$2004,$A18,'Transactions'!$I$5:$I$2004,H$4)-SUMIFS('Transactions'!$B$5:$B$2004,'Transactions'!$D$5:$D$2004,$A18,'Transactions'!$I$5:$I$2004,H$4))</f>
        <v/>
      </c>
      <c r="I18" s="40">
        <f>IF($A18="","",SUMIFS('Transactions'!$C$5:$C$2004,'Transactions'!$D$5:$D$2004,$A18,'Transactions'!$I$5:$I$2004,I$4)-SUMIFS('Transactions'!$B$5:$B$2004,'Transactions'!$D$5:$D$2004,$A18,'Transactions'!$I$5:$I$2004,I$4))</f>
        <v/>
      </c>
      <c r="J18" s="40">
        <f>IF($A18="","",SUMIFS('Transactions'!$C$5:$C$2004,'Transactions'!$D$5:$D$2004,$A18,'Transactions'!$I$5:$I$2004,J$4)-SUMIFS('Transactions'!$B$5:$B$2004,'Transactions'!$D$5:$D$2004,$A18,'Transactions'!$I$5:$I$2004,J$4))</f>
        <v/>
      </c>
      <c r="K18" s="40">
        <f>IF($A18="","",SUMIFS('Transactions'!$C$5:$C$2004,'Transactions'!$D$5:$D$2004,$A18,'Transactions'!$I$5:$I$2004,K$4)-SUMIFS('Transactions'!$B$5:$B$2004,'Transactions'!$D$5:$D$2004,$A18,'Transactions'!$I$5:$I$2004,K$4))</f>
        <v/>
      </c>
      <c r="L18" s="40">
        <f>IF($A18="","",SUMIFS('Transactions'!$C$5:$C$2004,'Transactions'!$D$5:$D$2004,$A18,'Transactions'!$I$5:$I$2004,L$4)-SUMIFS('Transactions'!$B$5:$B$2004,'Transactions'!$D$5:$D$2004,$A18,'Transactions'!$I$5:$I$2004,L$4))</f>
        <v/>
      </c>
      <c r="M18" s="40">
        <f>IF($A18="","",SUMIFS('Transactions'!$C$5:$C$2004,'Transactions'!$D$5:$D$2004,$A18,'Transactions'!$I$5:$I$2004,M$4)-SUMIFS('Transactions'!$B$5:$B$2004,'Transactions'!$D$5:$D$2004,$A18,'Transactions'!$I$5:$I$2004,M$4))</f>
        <v/>
      </c>
      <c r="N18" s="41">
        <f>SUM(B18:M18)</f>
        <v/>
      </c>
    </row>
    <row r="19">
      <c r="A19" s="39">
        <f>IF('Settings'!$A28="","",'Settings'!$A28)</f>
        <v/>
      </c>
      <c r="B19" s="40">
        <f>IF($A19="","",SUMIFS('Transactions'!$C$5:$C$2004,'Transactions'!$D$5:$D$2004,$A19,'Transactions'!$I$5:$I$2004,B$4)-SUMIFS('Transactions'!$B$5:$B$2004,'Transactions'!$D$5:$D$2004,$A19,'Transactions'!$I$5:$I$2004,B$4))</f>
        <v/>
      </c>
      <c r="C19" s="40">
        <f>IF($A19="","",SUMIFS('Transactions'!$C$5:$C$2004,'Transactions'!$D$5:$D$2004,$A19,'Transactions'!$I$5:$I$2004,C$4)-SUMIFS('Transactions'!$B$5:$B$2004,'Transactions'!$D$5:$D$2004,$A19,'Transactions'!$I$5:$I$2004,C$4))</f>
        <v/>
      </c>
      <c r="D19" s="40">
        <f>IF($A19="","",SUMIFS('Transactions'!$C$5:$C$2004,'Transactions'!$D$5:$D$2004,$A19,'Transactions'!$I$5:$I$2004,D$4)-SUMIFS('Transactions'!$B$5:$B$2004,'Transactions'!$D$5:$D$2004,$A19,'Transactions'!$I$5:$I$2004,D$4))</f>
        <v/>
      </c>
      <c r="E19" s="40">
        <f>IF($A19="","",SUMIFS('Transactions'!$C$5:$C$2004,'Transactions'!$D$5:$D$2004,$A19,'Transactions'!$I$5:$I$2004,E$4)-SUMIFS('Transactions'!$B$5:$B$2004,'Transactions'!$D$5:$D$2004,$A19,'Transactions'!$I$5:$I$2004,E$4))</f>
        <v/>
      </c>
      <c r="F19" s="40">
        <f>IF($A19="","",SUMIFS('Transactions'!$C$5:$C$2004,'Transactions'!$D$5:$D$2004,$A19,'Transactions'!$I$5:$I$2004,F$4)-SUMIFS('Transactions'!$B$5:$B$2004,'Transactions'!$D$5:$D$2004,$A19,'Transactions'!$I$5:$I$2004,F$4))</f>
        <v/>
      </c>
      <c r="G19" s="40">
        <f>IF($A19="","",SUMIFS('Transactions'!$C$5:$C$2004,'Transactions'!$D$5:$D$2004,$A19,'Transactions'!$I$5:$I$2004,G$4)-SUMIFS('Transactions'!$B$5:$B$2004,'Transactions'!$D$5:$D$2004,$A19,'Transactions'!$I$5:$I$2004,G$4))</f>
        <v/>
      </c>
      <c r="H19" s="40">
        <f>IF($A19="","",SUMIFS('Transactions'!$C$5:$C$2004,'Transactions'!$D$5:$D$2004,$A19,'Transactions'!$I$5:$I$2004,H$4)-SUMIFS('Transactions'!$B$5:$B$2004,'Transactions'!$D$5:$D$2004,$A19,'Transactions'!$I$5:$I$2004,H$4))</f>
        <v/>
      </c>
      <c r="I19" s="40">
        <f>IF($A19="","",SUMIFS('Transactions'!$C$5:$C$2004,'Transactions'!$D$5:$D$2004,$A19,'Transactions'!$I$5:$I$2004,I$4)-SUMIFS('Transactions'!$B$5:$B$2004,'Transactions'!$D$5:$D$2004,$A19,'Transactions'!$I$5:$I$2004,I$4))</f>
        <v/>
      </c>
      <c r="J19" s="40">
        <f>IF($A19="","",SUMIFS('Transactions'!$C$5:$C$2004,'Transactions'!$D$5:$D$2004,$A19,'Transactions'!$I$5:$I$2004,J$4)-SUMIFS('Transactions'!$B$5:$B$2004,'Transactions'!$D$5:$D$2004,$A19,'Transactions'!$I$5:$I$2004,J$4))</f>
        <v/>
      </c>
      <c r="K19" s="40">
        <f>IF($A19="","",SUMIFS('Transactions'!$C$5:$C$2004,'Transactions'!$D$5:$D$2004,$A19,'Transactions'!$I$5:$I$2004,K$4)-SUMIFS('Transactions'!$B$5:$B$2004,'Transactions'!$D$5:$D$2004,$A19,'Transactions'!$I$5:$I$2004,K$4))</f>
        <v/>
      </c>
      <c r="L19" s="40">
        <f>IF($A19="","",SUMIFS('Transactions'!$C$5:$C$2004,'Transactions'!$D$5:$D$2004,$A19,'Transactions'!$I$5:$I$2004,L$4)-SUMIFS('Transactions'!$B$5:$B$2004,'Transactions'!$D$5:$D$2004,$A19,'Transactions'!$I$5:$I$2004,L$4))</f>
        <v/>
      </c>
      <c r="M19" s="40">
        <f>IF($A19="","",SUMIFS('Transactions'!$C$5:$C$2004,'Transactions'!$D$5:$D$2004,$A19,'Transactions'!$I$5:$I$2004,M$4)-SUMIFS('Transactions'!$B$5:$B$2004,'Transactions'!$D$5:$D$2004,$A19,'Transactions'!$I$5:$I$2004,M$4))</f>
        <v/>
      </c>
      <c r="N19" s="41">
        <f>SUM(B19:M19)</f>
        <v/>
      </c>
    </row>
    <row r="20">
      <c r="A20" s="39">
        <f>IF('Settings'!$A29="","",'Settings'!$A29)</f>
        <v/>
      </c>
      <c r="B20" s="40">
        <f>IF($A20="","",SUMIFS('Transactions'!$C$5:$C$2004,'Transactions'!$D$5:$D$2004,$A20,'Transactions'!$I$5:$I$2004,B$4)-SUMIFS('Transactions'!$B$5:$B$2004,'Transactions'!$D$5:$D$2004,$A20,'Transactions'!$I$5:$I$2004,B$4))</f>
        <v/>
      </c>
      <c r="C20" s="40">
        <f>IF($A20="","",SUMIFS('Transactions'!$C$5:$C$2004,'Transactions'!$D$5:$D$2004,$A20,'Transactions'!$I$5:$I$2004,C$4)-SUMIFS('Transactions'!$B$5:$B$2004,'Transactions'!$D$5:$D$2004,$A20,'Transactions'!$I$5:$I$2004,C$4))</f>
        <v/>
      </c>
      <c r="D20" s="40">
        <f>IF($A20="","",SUMIFS('Transactions'!$C$5:$C$2004,'Transactions'!$D$5:$D$2004,$A20,'Transactions'!$I$5:$I$2004,D$4)-SUMIFS('Transactions'!$B$5:$B$2004,'Transactions'!$D$5:$D$2004,$A20,'Transactions'!$I$5:$I$2004,D$4))</f>
        <v/>
      </c>
      <c r="E20" s="40">
        <f>IF($A20="","",SUMIFS('Transactions'!$C$5:$C$2004,'Transactions'!$D$5:$D$2004,$A20,'Transactions'!$I$5:$I$2004,E$4)-SUMIFS('Transactions'!$B$5:$B$2004,'Transactions'!$D$5:$D$2004,$A20,'Transactions'!$I$5:$I$2004,E$4))</f>
        <v/>
      </c>
      <c r="F20" s="40">
        <f>IF($A20="","",SUMIFS('Transactions'!$C$5:$C$2004,'Transactions'!$D$5:$D$2004,$A20,'Transactions'!$I$5:$I$2004,F$4)-SUMIFS('Transactions'!$B$5:$B$2004,'Transactions'!$D$5:$D$2004,$A20,'Transactions'!$I$5:$I$2004,F$4))</f>
        <v/>
      </c>
      <c r="G20" s="40">
        <f>IF($A20="","",SUMIFS('Transactions'!$C$5:$C$2004,'Transactions'!$D$5:$D$2004,$A20,'Transactions'!$I$5:$I$2004,G$4)-SUMIFS('Transactions'!$B$5:$B$2004,'Transactions'!$D$5:$D$2004,$A20,'Transactions'!$I$5:$I$2004,G$4))</f>
        <v/>
      </c>
      <c r="H20" s="40">
        <f>IF($A20="","",SUMIFS('Transactions'!$C$5:$C$2004,'Transactions'!$D$5:$D$2004,$A20,'Transactions'!$I$5:$I$2004,H$4)-SUMIFS('Transactions'!$B$5:$B$2004,'Transactions'!$D$5:$D$2004,$A20,'Transactions'!$I$5:$I$2004,H$4))</f>
        <v/>
      </c>
      <c r="I20" s="40">
        <f>IF($A20="","",SUMIFS('Transactions'!$C$5:$C$2004,'Transactions'!$D$5:$D$2004,$A20,'Transactions'!$I$5:$I$2004,I$4)-SUMIFS('Transactions'!$B$5:$B$2004,'Transactions'!$D$5:$D$2004,$A20,'Transactions'!$I$5:$I$2004,I$4))</f>
        <v/>
      </c>
      <c r="J20" s="40">
        <f>IF($A20="","",SUMIFS('Transactions'!$C$5:$C$2004,'Transactions'!$D$5:$D$2004,$A20,'Transactions'!$I$5:$I$2004,J$4)-SUMIFS('Transactions'!$B$5:$B$2004,'Transactions'!$D$5:$D$2004,$A20,'Transactions'!$I$5:$I$2004,J$4))</f>
        <v/>
      </c>
      <c r="K20" s="40">
        <f>IF($A20="","",SUMIFS('Transactions'!$C$5:$C$2004,'Transactions'!$D$5:$D$2004,$A20,'Transactions'!$I$5:$I$2004,K$4)-SUMIFS('Transactions'!$B$5:$B$2004,'Transactions'!$D$5:$D$2004,$A20,'Transactions'!$I$5:$I$2004,K$4))</f>
        <v/>
      </c>
      <c r="L20" s="40">
        <f>IF($A20="","",SUMIFS('Transactions'!$C$5:$C$2004,'Transactions'!$D$5:$D$2004,$A20,'Transactions'!$I$5:$I$2004,L$4)-SUMIFS('Transactions'!$B$5:$B$2004,'Transactions'!$D$5:$D$2004,$A20,'Transactions'!$I$5:$I$2004,L$4))</f>
        <v/>
      </c>
      <c r="M20" s="40">
        <f>IF($A20="","",SUMIFS('Transactions'!$C$5:$C$2004,'Transactions'!$D$5:$D$2004,$A20,'Transactions'!$I$5:$I$2004,M$4)-SUMIFS('Transactions'!$B$5:$B$2004,'Transactions'!$D$5:$D$2004,$A20,'Transactions'!$I$5:$I$2004,M$4))</f>
        <v/>
      </c>
      <c r="N20" s="41">
        <f>SUM(B20:M20)</f>
        <v/>
      </c>
    </row>
    <row r="21">
      <c r="A21" s="39">
        <f>IF('Settings'!$A30="","",'Settings'!$A30)</f>
        <v/>
      </c>
      <c r="B21" s="40">
        <f>IF($A21="","",SUMIFS('Transactions'!$C$5:$C$2004,'Transactions'!$D$5:$D$2004,$A21,'Transactions'!$I$5:$I$2004,B$4)-SUMIFS('Transactions'!$B$5:$B$2004,'Transactions'!$D$5:$D$2004,$A21,'Transactions'!$I$5:$I$2004,B$4))</f>
        <v/>
      </c>
      <c r="C21" s="40">
        <f>IF($A21="","",SUMIFS('Transactions'!$C$5:$C$2004,'Transactions'!$D$5:$D$2004,$A21,'Transactions'!$I$5:$I$2004,C$4)-SUMIFS('Transactions'!$B$5:$B$2004,'Transactions'!$D$5:$D$2004,$A21,'Transactions'!$I$5:$I$2004,C$4))</f>
        <v/>
      </c>
      <c r="D21" s="40">
        <f>IF($A21="","",SUMIFS('Transactions'!$C$5:$C$2004,'Transactions'!$D$5:$D$2004,$A21,'Transactions'!$I$5:$I$2004,D$4)-SUMIFS('Transactions'!$B$5:$B$2004,'Transactions'!$D$5:$D$2004,$A21,'Transactions'!$I$5:$I$2004,D$4))</f>
        <v/>
      </c>
      <c r="E21" s="40">
        <f>IF($A21="","",SUMIFS('Transactions'!$C$5:$C$2004,'Transactions'!$D$5:$D$2004,$A21,'Transactions'!$I$5:$I$2004,E$4)-SUMIFS('Transactions'!$B$5:$B$2004,'Transactions'!$D$5:$D$2004,$A21,'Transactions'!$I$5:$I$2004,E$4))</f>
        <v/>
      </c>
      <c r="F21" s="40">
        <f>IF($A21="","",SUMIFS('Transactions'!$C$5:$C$2004,'Transactions'!$D$5:$D$2004,$A21,'Transactions'!$I$5:$I$2004,F$4)-SUMIFS('Transactions'!$B$5:$B$2004,'Transactions'!$D$5:$D$2004,$A21,'Transactions'!$I$5:$I$2004,F$4))</f>
        <v/>
      </c>
      <c r="G21" s="40">
        <f>IF($A21="","",SUMIFS('Transactions'!$C$5:$C$2004,'Transactions'!$D$5:$D$2004,$A21,'Transactions'!$I$5:$I$2004,G$4)-SUMIFS('Transactions'!$B$5:$B$2004,'Transactions'!$D$5:$D$2004,$A21,'Transactions'!$I$5:$I$2004,G$4))</f>
        <v/>
      </c>
      <c r="H21" s="40">
        <f>IF($A21="","",SUMIFS('Transactions'!$C$5:$C$2004,'Transactions'!$D$5:$D$2004,$A21,'Transactions'!$I$5:$I$2004,H$4)-SUMIFS('Transactions'!$B$5:$B$2004,'Transactions'!$D$5:$D$2004,$A21,'Transactions'!$I$5:$I$2004,H$4))</f>
        <v/>
      </c>
      <c r="I21" s="40">
        <f>IF($A21="","",SUMIFS('Transactions'!$C$5:$C$2004,'Transactions'!$D$5:$D$2004,$A21,'Transactions'!$I$5:$I$2004,I$4)-SUMIFS('Transactions'!$B$5:$B$2004,'Transactions'!$D$5:$D$2004,$A21,'Transactions'!$I$5:$I$2004,I$4))</f>
        <v/>
      </c>
      <c r="J21" s="40">
        <f>IF($A21="","",SUMIFS('Transactions'!$C$5:$C$2004,'Transactions'!$D$5:$D$2004,$A21,'Transactions'!$I$5:$I$2004,J$4)-SUMIFS('Transactions'!$B$5:$B$2004,'Transactions'!$D$5:$D$2004,$A21,'Transactions'!$I$5:$I$2004,J$4))</f>
        <v/>
      </c>
      <c r="K21" s="40">
        <f>IF($A21="","",SUMIFS('Transactions'!$C$5:$C$2004,'Transactions'!$D$5:$D$2004,$A21,'Transactions'!$I$5:$I$2004,K$4)-SUMIFS('Transactions'!$B$5:$B$2004,'Transactions'!$D$5:$D$2004,$A21,'Transactions'!$I$5:$I$2004,K$4))</f>
        <v/>
      </c>
      <c r="L21" s="40">
        <f>IF($A21="","",SUMIFS('Transactions'!$C$5:$C$2004,'Transactions'!$D$5:$D$2004,$A21,'Transactions'!$I$5:$I$2004,L$4)-SUMIFS('Transactions'!$B$5:$B$2004,'Transactions'!$D$5:$D$2004,$A21,'Transactions'!$I$5:$I$2004,L$4))</f>
        <v/>
      </c>
      <c r="M21" s="40">
        <f>IF($A21="","",SUMIFS('Transactions'!$C$5:$C$2004,'Transactions'!$D$5:$D$2004,$A21,'Transactions'!$I$5:$I$2004,M$4)-SUMIFS('Transactions'!$B$5:$B$2004,'Transactions'!$D$5:$D$2004,$A21,'Transactions'!$I$5:$I$2004,M$4))</f>
        <v/>
      </c>
      <c r="N21" s="41">
        <f>SUM(B21:M21)</f>
        <v/>
      </c>
    </row>
    <row r="22">
      <c r="A22" s="39">
        <f>IF('Settings'!$A31="","",'Settings'!$A31)</f>
        <v/>
      </c>
      <c r="B22" s="40">
        <f>IF($A22="","",SUMIFS('Transactions'!$C$5:$C$2004,'Transactions'!$D$5:$D$2004,$A22,'Transactions'!$I$5:$I$2004,B$4)-SUMIFS('Transactions'!$B$5:$B$2004,'Transactions'!$D$5:$D$2004,$A22,'Transactions'!$I$5:$I$2004,B$4))</f>
        <v/>
      </c>
      <c r="C22" s="40">
        <f>IF($A22="","",SUMIFS('Transactions'!$C$5:$C$2004,'Transactions'!$D$5:$D$2004,$A22,'Transactions'!$I$5:$I$2004,C$4)-SUMIFS('Transactions'!$B$5:$B$2004,'Transactions'!$D$5:$D$2004,$A22,'Transactions'!$I$5:$I$2004,C$4))</f>
        <v/>
      </c>
      <c r="D22" s="40">
        <f>IF($A22="","",SUMIFS('Transactions'!$C$5:$C$2004,'Transactions'!$D$5:$D$2004,$A22,'Transactions'!$I$5:$I$2004,D$4)-SUMIFS('Transactions'!$B$5:$B$2004,'Transactions'!$D$5:$D$2004,$A22,'Transactions'!$I$5:$I$2004,D$4))</f>
        <v/>
      </c>
      <c r="E22" s="40">
        <f>IF($A22="","",SUMIFS('Transactions'!$C$5:$C$2004,'Transactions'!$D$5:$D$2004,$A22,'Transactions'!$I$5:$I$2004,E$4)-SUMIFS('Transactions'!$B$5:$B$2004,'Transactions'!$D$5:$D$2004,$A22,'Transactions'!$I$5:$I$2004,E$4))</f>
        <v/>
      </c>
      <c r="F22" s="40">
        <f>IF($A22="","",SUMIFS('Transactions'!$C$5:$C$2004,'Transactions'!$D$5:$D$2004,$A22,'Transactions'!$I$5:$I$2004,F$4)-SUMIFS('Transactions'!$B$5:$B$2004,'Transactions'!$D$5:$D$2004,$A22,'Transactions'!$I$5:$I$2004,F$4))</f>
        <v/>
      </c>
      <c r="G22" s="40">
        <f>IF($A22="","",SUMIFS('Transactions'!$C$5:$C$2004,'Transactions'!$D$5:$D$2004,$A22,'Transactions'!$I$5:$I$2004,G$4)-SUMIFS('Transactions'!$B$5:$B$2004,'Transactions'!$D$5:$D$2004,$A22,'Transactions'!$I$5:$I$2004,G$4))</f>
        <v/>
      </c>
      <c r="H22" s="40">
        <f>IF($A22="","",SUMIFS('Transactions'!$C$5:$C$2004,'Transactions'!$D$5:$D$2004,$A22,'Transactions'!$I$5:$I$2004,H$4)-SUMIFS('Transactions'!$B$5:$B$2004,'Transactions'!$D$5:$D$2004,$A22,'Transactions'!$I$5:$I$2004,H$4))</f>
        <v/>
      </c>
      <c r="I22" s="40">
        <f>IF($A22="","",SUMIFS('Transactions'!$C$5:$C$2004,'Transactions'!$D$5:$D$2004,$A22,'Transactions'!$I$5:$I$2004,I$4)-SUMIFS('Transactions'!$B$5:$B$2004,'Transactions'!$D$5:$D$2004,$A22,'Transactions'!$I$5:$I$2004,I$4))</f>
        <v/>
      </c>
      <c r="J22" s="40">
        <f>IF($A22="","",SUMIFS('Transactions'!$C$5:$C$2004,'Transactions'!$D$5:$D$2004,$A22,'Transactions'!$I$5:$I$2004,J$4)-SUMIFS('Transactions'!$B$5:$B$2004,'Transactions'!$D$5:$D$2004,$A22,'Transactions'!$I$5:$I$2004,J$4))</f>
        <v/>
      </c>
      <c r="K22" s="40">
        <f>IF($A22="","",SUMIFS('Transactions'!$C$5:$C$2004,'Transactions'!$D$5:$D$2004,$A22,'Transactions'!$I$5:$I$2004,K$4)-SUMIFS('Transactions'!$B$5:$B$2004,'Transactions'!$D$5:$D$2004,$A22,'Transactions'!$I$5:$I$2004,K$4))</f>
        <v/>
      </c>
      <c r="L22" s="40">
        <f>IF($A22="","",SUMIFS('Transactions'!$C$5:$C$2004,'Transactions'!$D$5:$D$2004,$A22,'Transactions'!$I$5:$I$2004,L$4)-SUMIFS('Transactions'!$B$5:$B$2004,'Transactions'!$D$5:$D$2004,$A22,'Transactions'!$I$5:$I$2004,L$4))</f>
        <v/>
      </c>
      <c r="M22" s="40">
        <f>IF($A22="","",SUMIFS('Transactions'!$C$5:$C$2004,'Transactions'!$D$5:$D$2004,$A22,'Transactions'!$I$5:$I$2004,M$4)-SUMIFS('Transactions'!$B$5:$B$2004,'Transactions'!$D$5:$D$2004,$A22,'Transactions'!$I$5:$I$2004,M$4))</f>
        <v/>
      </c>
      <c r="N22" s="41">
        <f>SUM(B22:M22)</f>
        <v/>
      </c>
    </row>
    <row r="23">
      <c r="A23" s="39">
        <f>IF('Settings'!$A32="","",'Settings'!$A32)</f>
        <v/>
      </c>
      <c r="B23" s="40">
        <f>IF($A23="","",SUMIFS('Transactions'!$C$5:$C$2004,'Transactions'!$D$5:$D$2004,$A23,'Transactions'!$I$5:$I$2004,B$4)-SUMIFS('Transactions'!$B$5:$B$2004,'Transactions'!$D$5:$D$2004,$A23,'Transactions'!$I$5:$I$2004,B$4))</f>
        <v/>
      </c>
      <c r="C23" s="40">
        <f>IF($A23="","",SUMIFS('Transactions'!$C$5:$C$2004,'Transactions'!$D$5:$D$2004,$A23,'Transactions'!$I$5:$I$2004,C$4)-SUMIFS('Transactions'!$B$5:$B$2004,'Transactions'!$D$5:$D$2004,$A23,'Transactions'!$I$5:$I$2004,C$4))</f>
        <v/>
      </c>
      <c r="D23" s="40">
        <f>IF($A23="","",SUMIFS('Transactions'!$C$5:$C$2004,'Transactions'!$D$5:$D$2004,$A23,'Transactions'!$I$5:$I$2004,D$4)-SUMIFS('Transactions'!$B$5:$B$2004,'Transactions'!$D$5:$D$2004,$A23,'Transactions'!$I$5:$I$2004,D$4))</f>
        <v/>
      </c>
      <c r="E23" s="40">
        <f>IF($A23="","",SUMIFS('Transactions'!$C$5:$C$2004,'Transactions'!$D$5:$D$2004,$A23,'Transactions'!$I$5:$I$2004,E$4)-SUMIFS('Transactions'!$B$5:$B$2004,'Transactions'!$D$5:$D$2004,$A23,'Transactions'!$I$5:$I$2004,E$4))</f>
        <v/>
      </c>
      <c r="F23" s="40">
        <f>IF($A23="","",SUMIFS('Transactions'!$C$5:$C$2004,'Transactions'!$D$5:$D$2004,$A23,'Transactions'!$I$5:$I$2004,F$4)-SUMIFS('Transactions'!$B$5:$B$2004,'Transactions'!$D$5:$D$2004,$A23,'Transactions'!$I$5:$I$2004,F$4))</f>
        <v/>
      </c>
      <c r="G23" s="40">
        <f>IF($A23="","",SUMIFS('Transactions'!$C$5:$C$2004,'Transactions'!$D$5:$D$2004,$A23,'Transactions'!$I$5:$I$2004,G$4)-SUMIFS('Transactions'!$B$5:$B$2004,'Transactions'!$D$5:$D$2004,$A23,'Transactions'!$I$5:$I$2004,G$4))</f>
        <v/>
      </c>
      <c r="H23" s="40">
        <f>IF($A23="","",SUMIFS('Transactions'!$C$5:$C$2004,'Transactions'!$D$5:$D$2004,$A23,'Transactions'!$I$5:$I$2004,H$4)-SUMIFS('Transactions'!$B$5:$B$2004,'Transactions'!$D$5:$D$2004,$A23,'Transactions'!$I$5:$I$2004,H$4))</f>
        <v/>
      </c>
      <c r="I23" s="40">
        <f>IF($A23="","",SUMIFS('Transactions'!$C$5:$C$2004,'Transactions'!$D$5:$D$2004,$A23,'Transactions'!$I$5:$I$2004,I$4)-SUMIFS('Transactions'!$B$5:$B$2004,'Transactions'!$D$5:$D$2004,$A23,'Transactions'!$I$5:$I$2004,I$4))</f>
        <v/>
      </c>
      <c r="J23" s="40">
        <f>IF($A23="","",SUMIFS('Transactions'!$C$5:$C$2004,'Transactions'!$D$5:$D$2004,$A23,'Transactions'!$I$5:$I$2004,J$4)-SUMIFS('Transactions'!$B$5:$B$2004,'Transactions'!$D$5:$D$2004,$A23,'Transactions'!$I$5:$I$2004,J$4))</f>
        <v/>
      </c>
      <c r="K23" s="40">
        <f>IF($A23="","",SUMIFS('Transactions'!$C$5:$C$2004,'Transactions'!$D$5:$D$2004,$A23,'Transactions'!$I$5:$I$2004,K$4)-SUMIFS('Transactions'!$B$5:$B$2004,'Transactions'!$D$5:$D$2004,$A23,'Transactions'!$I$5:$I$2004,K$4))</f>
        <v/>
      </c>
      <c r="L23" s="40">
        <f>IF($A23="","",SUMIFS('Transactions'!$C$5:$C$2004,'Transactions'!$D$5:$D$2004,$A23,'Transactions'!$I$5:$I$2004,L$4)-SUMIFS('Transactions'!$B$5:$B$2004,'Transactions'!$D$5:$D$2004,$A23,'Transactions'!$I$5:$I$2004,L$4))</f>
        <v/>
      </c>
      <c r="M23" s="40">
        <f>IF($A23="","",SUMIFS('Transactions'!$C$5:$C$2004,'Transactions'!$D$5:$D$2004,$A23,'Transactions'!$I$5:$I$2004,M$4)-SUMIFS('Transactions'!$B$5:$B$2004,'Transactions'!$D$5:$D$2004,$A23,'Transactions'!$I$5:$I$2004,M$4))</f>
        <v/>
      </c>
      <c r="N23" s="41">
        <f>SUM(B23:M23)</f>
        <v/>
      </c>
    </row>
    <row r="24">
      <c r="A24" s="39">
        <f>IF('Settings'!$A33="","",'Settings'!$A33)</f>
        <v/>
      </c>
      <c r="B24" s="40">
        <f>IF($A24="","",SUMIFS('Transactions'!$C$5:$C$2004,'Transactions'!$D$5:$D$2004,$A24,'Transactions'!$I$5:$I$2004,B$4)-SUMIFS('Transactions'!$B$5:$B$2004,'Transactions'!$D$5:$D$2004,$A24,'Transactions'!$I$5:$I$2004,B$4))</f>
        <v/>
      </c>
      <c r="C24" s="40">
        <f>IF($A24="","",SUMIFS('Transactions'!$C$5:$C$2004,'Transactions'!$D$5:$D$2004,$A24,'Transactions'!$I$5:$I$2004,C$4)-SUMIFS('Transactions'!$B$5:$B$2004,'Transactions'!$D$5:$D$2004,$A24,'Transactions'!$I$5:$I$2004,C$4))</f>
        <v/>
      </c>
      <c r="D24" s="40">
        <f>IF($A24="","",SUMIFS('Transactions'!$C$5:$C$2004,'Transactions'!$D$5:$D$2004,$A24,'Transactions'!$I$5:$I$2004,D$4)-SUMIFS('Transactions'!$B$5:$B$2004,'Transactions'!$D$5:$D$2004,$A24,'Transactions'!$I$5:$I$2004,D$4))</f>
        <v/>
      </c>
      <c r="E24" s="40">
        <f>IF($A24="","",SUMIFS('Transactions'!$C$5:$C$2004,'Transactions'!$D$5:$D$2004,$A24,'Transactions'!$I$5:$I$2004,E$4)-SUMIFS('Transactions'!$B$5:$B$2004,'Transactions'!$D$5:$D$2004,$A24,'Transactions'!$I$5:$I$2004,E$4))</f>
        <v/>
      </c>
      <c r="F24" s="40">
        <f>IF($A24="","",SUMIFS('Transactions'!$C$5:$C$2004,'Transactions'!$D$5:$D$2004,$A24,'Transactions'!$I$5:$I$2004,F$4)-SUMIFS('Transactions'!$B$5:$B$2004,'Transactions'!$D$5:$D$2004,$A24,'Transactions'!$I$5:$I$2004,F$4))</f>
        <v/>
      </c>
      <c r="G24" s="40">
        <f>IF($A24="","",SUMIFS('Transactions'!$C$5:$C$2004,'Transactions'!$D$5:$D$2004,$A24,'Transactions'!$I$5:$I$2004,G$4)-SUMIFS('Transactions'!$B$5:$B$2004,'Transactions'!$D$5:$D$2004,$A24,'Transactions'!$I$5:$I$2004,G$4))</f>
        <v/>
      </c>
      <c r="H24" s="40">
        <f>IF($A24="","",SUMIFS('Transactions'!$C$5:$C$2004,'Transactions'!$D$5:$D$2004,$A24,'Transactions'!$I$5:$I$2004,H$4)-SUMIFS('Transactions'!$B$5:$B$2004,'Transactions'!$D$5:$D$2004,$A24,'Transactions'!$I$5:$I$2004,H$4))</f>
        <v/>
      </c>
      <c r="I24" s="40">
        <f>IF($A24="","",SUMIFS('Transactions'!$C$5:$C$2004,'Transactions'!$D$5:$D$2004,$A24,'Transactions'!$I$5:$I$2004,I$4)-SUMIFS('Transactions'!$B$5:$B$2004,'Transactions'!$D$5:$D$2004,$A24,'Transactions'!$I$5:$I$2004,I$4))</f>
        <v/>
      </c>
      <c r="J24" s="40">
        <f>IF($A24="","",SUMIFS('Transactions'!$C$5:$C$2004,'Transactions'!$D$5:$D$2004,$A24,'Transactions'!$I$5:$I$2004,J$4)-SUMIFS('Transactions'!$B$5:$B$2004,'Transactions'!$D$5:$D$2004,$A24,'Transactions'!$I$5:$I$2004,J$4))</f>
        <v/>
      </c>
      <c r="K24" s="40">
        <f>IF($A24="","",SUMIFS('Transactions'!$C$5:$C$2004,'Transactions'!$D$5:$D$2004,$A24,'Transactions'!$I$5:$I$2004,K$4)-SUMIFS('Transactions'!$B$5:$B$2004,'Transactions'!$D$5:$D$2004,$A24,'Transactions'!$I$5:$I$2004,K$4))</f>
        <v/>
      </c>
      <c r="L24" s="40">
        <f>IF($A24="","",SUMIFS('Transactions'!$C$5:$C$2004,'Transactions'!$D$5:$D$2004,$A24,'Transactions'!$I$5:$I$2004,L$4)-SUMIFS('Transactions'!$B$5:$B$2004,'Transactions'!$D$5:$D$2004,$A24,'Transactions'!$I$5:$I$2004,L$4))</f>
        <v/>
      </c>
      <c r="M24" s="40">
        <f>IF($A24="","",SUMIFS('Transactions'!$C$5:$C$2004,'Transactions'!$D$5:$D$2004,$A24,'Transactions'!$I$5:$I$2004,M$4)-SUMIFS('Transactions'!$B$5:$B$2004,'Transactions'!$D$5:$D$2004,$A24,'Transactions'!$I$5:$I$2004,M$4))</f>
        <v/>
      </c>
      <c r="N24" s="41">
        <f>SUM(B24:M24)</f>
        <v/>
      </c>
    </row>
    <row r="25">
      <c r="A25" s="39">
        <f>IF('Settings'!$A34="","",'Settings'!$A34)</f>
        <v/>
      </c>
      <c r="B25" s="40">
        <f>IF($A25="","",SUMIFS('Transactions'!$C$5:$C$2004,'Transactions'!$D$5:$D$2004,$A25,'Transactions'!$I$5:$I$2004,B$4)-SUMIFS('Transactions'!$B$5:$B$2004,'Transactions'!$D$5:$D$2004,$A25,'Transactions'!$I$5:$I$2004,B$4))</f>
        <v/>
      </c>
      <c r="C25" s="40">
        <f>IF($A25="","",SUMIFS('Transactions'!$C$5:$C$2004,'Transactions'!$D$5:$D$2004,$A25,'Transactions'!$I$5:$I$2004,C$4)-SUMIFS('Transactions'!$B$5:$B$2004,'Transactions'!$D$5:$D$2004,$A25,'Transactions'!$I$5:$I$2004,C$4))</f>
        <v/>
      </c>
      <c r="D25" s="40">
        <f>IF($A25="","",SUMIFS('Transactions'!$C$5:$C$2004,'Transactions'!$D$5:$D$2004,$A25,'Transactions'!$I$5:$I$2004,D$4)-SUMIFS('Transactions'!$B$5:$B$2004,'Transactions'!$D$5:$D$2004,$A25,'Transactions'!$I$5:$I$2004,D$4))</f>
        <v/>
      </c>
      <c r="E25" s="40">
        <f>IF($A25="","",SUMIFS('Transactions'!$C$5:$C$2004,'Transactions'!$D$5:$D$2004,$A25,'Transactions'!$I$5:$I$2004,E$4)-SUMIFS('Transactions'!$B$5:$B$2004,'Transactions'!$D$5:$D$2004,$A25,'Transactions'!$I$5:$I$2004,E$4))</f>
        <v/>
      </c>
      <c r="F25" s="40">
        <f>IF($A25="","",SUMIFS('Transactions'!$C$5:$C$2004,'Transactions'!$D$5:$D$2004,$A25,'Transactions'!$I$5:$I$2004,F$4)-SUMIFS('Transactions'!$B$5:$B$2004,'Transactions'!$D$5:$D$2004,$A25,'Transactions'!$I$5:$I$2004,F$4))</f>
        <v/>
      </c>
      <c r="G25" s="40">
        <f>IF($A25="","",SUMIFS('Transactions'!$C$5:$C$2004,'Transactions'!$D$5:$D$2004,$A25,'Transactions'!$I$5:$I$2004,G$4)-SUMIFS('Transactions'!$B$5:$B$2004,'Transactions'!$D$5:$D$2004,$A25,'Transactions'!$I$5:$I$2004,G$4))</f>
        <v/>
      </c>
      <c r="H25" s="40">
        <f>IF($A25="","",SUMIFS('Transactions'!$C$5:$C$2004,'Transactions'!$D$5:$D$2004,$A25,'Transactions'!$I$5:$I$2004,H$4)-SUMIFS('Transactions'!$B$5:$B$2004,'Transactions'!$D$5:$D$2004,$A25,'Transactions'!$I$5:$I$2004,H$4))</f>
        <v/>
      </c>
      <c r="I25" s="40">
        <f>IF($A25="","",SUMIFS('Transactions'!$C$5:$C$2004,'Transactions'!$D$5:$D$2004,$A25,'Transactions'!$I$5:$I$2004,I$4)-SUMIFS('Transactions'!$B$5:$B$2004,'Transactions'!$D$5:$D$2004,$A25,'Transactions'!$I$5:$I$2004,I$4))</f>
        <v/>
      </c>
      <c r="J25" s="40">
        <f>IF($A25="","",SUMIFS('Transactions'!$C$5:$C$2004,'Transactions'!$D$5:$D$2004,$A25,'Transactions'!$I$5:$I$2004,J$4)-SUMIFS('Transactions'!$B$5:$B$2004,'Transactions'!$D$5:$D$2004,$A25,'Transactions'!$I$5:$I$2004,J$4))</f>
        <v/>
      </c>
      <c r="K25" s="40">
        <f>IF($A25="","",SUMIFS('Transactions'!$C$5:$C$2004,'Transactions'!$D$5:$D$2004,$A25,'Transactions'!$I$5:$I$2004,K$4)-SUMIFS('Transactions'!$B$5:$B$2004,'Transactions'!$D$5:$D$2004,$A25,'Transactions'!$I$5:$I$2004,K$4))</f>
        <v/>
      </c>
      <c r="L25" s="40">
        <f>IF($A25="","",SUMIFS('Transactions'!$C$5:$C$2004,'Transactions'!$D$5:$D$2004,$A25,'Transactions'!$I$5:$I$2004,L$4)-SUMIFS('Transactions'!$B$5:$B$2004,'Transactions'!$D$5:$D$2004,$A25,'Transactions'!$I$5:$I$2004,L$4))</f>
        <v/>
      </c>
      <c r="M25" s="40">
        <f>IF($A25="","",SUMIFS('Transactions'!$C$5:$C$2004,'Transactions'!$D$5:$D$2004,$A25,'Transactions'!$I$5:$I$2004,M$4)-SUMIFS('Transactions'!$B$5:$B$2004,'Transactions'!$D$5:$D$2004,$A25,'Transactions'!$I$5:$I$2004,M$4))</f>
        <v/>
      </c>
      <c r="N25" s="41">
        <f>SUM(B25:M25)</f>
        <v/>
      </c>
    </row>
    <row r="26">
      <c r="A26" s="39">
        <f>IF('Settings'!$A35="","",'Settings'!$A35)</f>
        <v/>
      </c>
      <c r="B26" s="40">
        <f>IF($A26="","",SUMIFS('Transactions'!$C$5:$C$2004,'Transactions'!$D$5:$D$2004,$A26,'Transactions'!$I$5:$I$2004,B$4)-SUMIFS('Transactions'!$B$5:$B$2004,'Transactions'!$D$5:$D$2004,$A26,'Transactions'!$I$5:$I$2004,B$4))</f>
        <v/>
      </c>
      <c r="C26" s="40">
        <f>IF($A26="","",SUMIFS('Transactions'!$C$5:$C$2004,'Transactions'!$D$5:$D$2004,$A26,'Transactions'!$I$5:$I$2004,C$4)-SUMIFS('Transactions'!$B$5:$B$2004,'Transactions'!$D$5:$D$2004,$A26,'Transactions'!$I$5:$I$2004,C$4))</f>
        <v/>
      </c>
      <c r="D26" s="40">
        <f>IF($A26="","",SUMIFS('Transactions'!$C$5:$C$2004,'Transactions'!$D$5:$D$2004,$A26,'Transactions'!$I$5:$I$2004,D$4)-SUMIFS('Transactions'!$B$5:$B$2004,'Transactions'!$D$5:$D$2004,$A26,'Transactions'!$I$5:$I$2004,D$4))</f>
        <v/>
      </c>
      <c r="E26" s="40">
        <f>IF($A26="","",SUMIFS('Transactions'!$C$5:$C$2004,'Transactions'!$D$5:$D$2004,$A26,'Transactions'!$I$5:$I$2004,E$4)-SUMIFS('Transactions'!$B$5:$B$2004,'Transactions'!$D$5:$D$2004,$A26,'Transactions'!$I$5:$I$2004,E$4))</f>
        <v/>
      </c>
      <c r="F26" s="40">
        <f>IF($A26="","",SUMIFS('Transactions'!$C$5:$C$2004,'Transactions'!$D$5:$D$2004,$A26,'Transactions'!$I$5:$I$2004,F$4)-SUMIFS('Transactions'!$B$5:$B$2004,'Transactions'!$D$5:$D$2004,$A26,'Transactions'!$I$5:$I$2004,F$4))</f>
        <v/>
      </c>
      <c r="G26" s="40">
        <f>IF($A26="","",SUMIFS('Transactions'!$C$5:$C$2004,'Transactions'!$D$5:$D$2004,$A26,'Transactions'!$I$5:$I$2004,G$4)-SUMIFS('Transactions'!$B$5:$B$2004,'Transactions'!$D$5:$D$2004,$A26,'Transactions'!$I$5:$I$2004,G$4))</f>
        <v/>
      </c>
      <c r="H26" s="40">
        <f>IF($A26="","",SUMIFS('Transactions'!$C$5:$C$2004,'Transactions'!$D$5:$D$2004,$A26,'Transactions'!$I$5:$I$2004,H$4)-SUMIFS('Transactions'!$B$5:$B$2004,'Transactions'!$D$5:$D$2004,$A26,'Transactions'!$I$5:$I$2004,H$4))</f>
        <v/>
      </c>
      <c r="I26" s="40">
        <f>IF($A26="","",SUMIFS('Transactions'!$C$5:$C$2004,'Transactions'!$D$5:$D$2004,$A26,'Transactions'!$I$5:$I$2004,I$4)-SUMIFS('Transactions'!$B$5:$B$2004,'Transactions'!$D$5:$D$2004,$A26,'Transactions'!$I$5:$I$2004,I$4))</f>
        <v/>
      </c>
      <c r="J26" s="40">
        <f>IF($A26="","",SUMIFS('Transactions'!$C$5:$C$2004,'Transactions'!$D$5:$D$2004,$A26,'Transactions'!$I$5:$I$2004,J$4)-SUMIFS('Transactions'!$B$5:$B$2004,'Transactions'!$D$5:$D$2004,$A26,'Transactions'!$I$5:$I$2004,J$4))</f>
        <v/>
      </c>
      <c r="K26" s="40">
        <f>IF($A26="","",SUMIFS('Transactions'!$C$5:$C$2004,'Transactions'!$D$5:$D$2004,$A26,'Transactions'!$I$5:$I$2004,K$4)-SUMIFS('Transactions'!$B$5:$B$2004,'Transactions'!$D$5:$D$2004,$A26,'Transactions'!$I$5:$I$2004,K$4))</f>
        <v/>
      </c>
      <c r="L26" s="40">
        <f>IF($A26="","",SUMIFS('Transactions'!$C$5:$C$2004,'Transactions'!$D$5:$D$2004,$A26,'Transactions'!$I$5:$I$2004,L$4)-SUMIFS('Transactions'!$B$5:$B$2004,'Transactions'!$D$5:$D$2004,$A26,'Transactions'!$I$5:$I$2004,L$4))</f>
        <v/>
      </c>
      <c r="M26" s="40">
        <f>IF($A26="","",SUMIFS('Transactions'!$C$5:$C$2004,'Transactions'!$D$5:$D$2004,$A26,'Transactions'!$I$5:$I$2004,M$4)-SUMIFS('Transactions'!$B$5:$B$2004,'Transactions'!$D$5:$D$2004,$A26,'Transactions'!$I$5:$I$2004,M$4))</f>
        <v/>
      </c>
      <c r="N26" s="41">
        <f>SUM(B26:M26)</f>
        <v/>
      </c>
    </row>
    <row r="27">
      <c r="A27" s="39">
        <f>IF('Settings'!$A36="","",'Settings'!$A36)</f>
        <v/>
      </c>
      <c r="B27" s="40">
        <f>IF($A27="","",SUMIFS('Transactions'!$C$5:$C$2004,'Transactions'!$D$5:$D$2004,$A27,'Transactions'!$I$5:$I$2004,B$4)-SUMIFS('Transactions'!$B$5:$B$2004,'Transactions'!$D$5:$D$2004,$A27,'Transactions'!$I$5:$I$2004,B$4))</f>
        <v/>
      </c>
      <c r="C27" s="40">
        <f>IF($A27="","",SUMIFS('Transactions'!$C$5:$C$2004,'Transactions'!$D$5:$D$2004,$A27,'Transactions'!$I$5:$I$2004,C$4)-SUMIFS('Transactions'!$B$5:$B$2004,'Transactions'!$D$5:$D$2004,$A27,'Transactions'!$I$5:$I$2004,C$4))</f>
        <v/>
      </c>
      <c r="D27" s="40">
        <f>IF($A27="","",SUMIFS('Transactions'!$C$5:$C$2004,'Transactions'!$D$5:$D$2004,$A27,'Transactions'!$I$5:$I$2004,D$4)-SUMIFS('Transactions'!$B$5:$B$2004,'Transactions'!$D$5:$D$2004,$A27,'Transactions'!$I$5:$I$2004,D$4))</f>
        <v/>
      </c>
      <c r="E27" s="40">
        <f>IF($A27="","",SUMIFS('Transactions'!$C$5:$C$2004,'Transactions'!$D$5:$D$2004,$A27,'Transactions'!$I$5:$I$2004,E$4)-SUMIFS('Transactions'!$B$5:$B$2004,'Transactions'!$D$5:$D$2004,$A27,'Transactions'!$I$5:$I$2004,E$4))</f>
        <v/>
      </c>
      <c r="F27" s="40">
        <f>IF($A27="","",SUMIFS('Transactions'!$C$5:$C$2004,'Transactions'!$D$5:$D$2004,$A27,'Transactions'!$I$5:$I$2004,F$4)-SUMIFS('Transactions'!$B$5:$B$2004,'Transactions'!$D$5:$D$2004,$A27,'Transactions'!$I$5:$I$2004,F$4))</f>
        <v/>
      </c>
      <c r="G27" s="40">
        <f>IF($A27="","",SUMIFS('Transactions'!$C$5:$C$2004,'Transactions'!$D$5:$D$2004,$A27,'Transactions'!$I$5:$I$2004,G$4)-SUMIFS('Transactions'!$B$5:$B$2004,'Transactions'!$D$5:$D$2004,$A27,'Transactions'!$I$5:$I$2004,G$4))</f>
        <v/>
      </c>
      <c r="H27" s="40">
        <f>IF($A27="","",SUMIFS('Transactions'!$C$5:$C$2004,'Transactions'!$D$5:$D$2004,$A27,'Transactions'!$I$5:$I$2004,H$4)-SUMIFS('Transactions'!$B$5:$B$2004,'Transactions'!$D$5:$D$2004,$A27,'Transactions'!$I$5:$I$2004,H$4))</f>
        <v/>
      </c>
      <c r="I27" s="40">
        <f>IF($A27="","",SUMIFS('Transactions'!$C$5:$C$2004,'Transactions'!$D$5:$D$2004,$A27,'Transactions'!$I$5:$I$2004,I$4)-SUMIFS('Transactions'!$B$5:$B$2004,'Transactions'!$D$5:$D$2004,$A27,'Transactions'!$I$5:$I$2004,I$4))</f>
        <v/>
      </c>
      <c r="J27" s="40">
        <f>IF($A27="","",SUMIFS('Transactions'!$C$5:$C$2004,'Transactions'!$D$5:$D$2004,$A27,'Transactions'!$I$5:$I$2004,J$4)-SUMIFS('Transactions'!$B$5:$B$2004,'Transactions'!$D$5:$D$2004,$A27,'Transactions'!$I$5:$I$2004,J$4))</f>
        <v/>
      </c>
      <c r="K27" s="40">
        <f>IF($A27="","",SUMIFS('Transactions'!$C$5:$C$2004,'Transactions'!$D$5:$D$2004,$A27,'Transactions'!$I$5:$I$2004,K$4)-SUMIFS('Transactions'!$B$5:$B$2004,'Transactions'!$D$5:$D$2004,$A27,'Transactions'!$I$5:$I$2004,K$4))</f>
        <v/>
      </c>
      <c r="L27" s="40">
        <f>IF($A27="","",SUMIFS('Transactions'!$C$5:$C$2004,'Transactions'!$D$5:$D$2004,$A27,'Transactions'!$I$5:$I$2004,L$4)-SUMIFS('Transactions'!$B$5:$B$2004,'Transactions'!$D$5:$D$2004,$A27,'Transactions'!$I$5:$I$2004,L$4))</f>
        <v/>
      </c>
      <c r="M27" s="40">
        <f>IF($A27="","",SUMIFS('Transactions'!$C$5:$C$2004,'Transactions'!$D$5:$D$2004,$A27,'Transactions'!$I$5:$I$2004,M$4)-SUMIFS('Transactions'!$B$5:$B$2004,'Transactions'!$D$5:$D$2004,$A27,'Transactions'!$I$5:$I$2004,M$4))</f>
        <v/>
      </c>
      <c r="N27" s="41">
        <f>SUM(B27:M27)</f>
        <v/>
      </c>
    </row>
    <row r="28">
      <c r="A28" s="39">
        <f>IF('Settings'!$A37="","",'Settings'!$A37)</f>
        <v/>
      </c>
      <c r="B28" s="40">
        <f>IF($A28="","",SUMIFS('Transactions'!$C$5:$C$2004,'Transactions'!$D$5:$D$2004,$A28,'Transactions'!$I$5:$I$2004,B$4)-SUMIFS('Transactions'!$B$5:$B$2004,'Transactions'!$D$5:$D$2004,$A28,'Transactions'!$I$5:$I$2004,B$4))</f>
        <v/>
      </c>
      <c r="C28" s="40">
        <f>IF($A28="","",SUMIFS('Transactions'!$C$5:$C$2004,'Transactions'!$D$5:$D$2004,$A28,'Transactions'!$I$5:$I$2004,C$4)-SUMIFS('Transactions'!$B$5:$B$2004,'Transactions'!$D$5:$D$2004,$A28,'Transactions'!$I$5:$I$2004,C$4))</f>
        <v/>
      </c>
      <c r="D28" s="40">
        <f>IF($A28="","",SUMIFS('Transactions'!$C$5:$C$2004,'Transactions'!$D$5:$D$2004,$A28,'Transactions'!$I$5:$I$2004,D$4)-SUMIFS('Transactions'!$B$5:$B$2004,'Transactions'!$D$5:$D$2004,$A28,'Transactions'!$I$5:$I$2004,D$4))</f>
        <v/>
      </c>
      <c r="E28" s="40">
        <f>IF($A28="","",SUMIFS('Transactions'!$C$5:$C$2004,'Transactions'!$D$5:$D$2004,$A28,'Transactions'!$I$5:$I$2004,E$4)-SUMIFS('Transactions'!$B$5:$B$2004,'Transactions'!$D$5:$D$2004,$A28,'Transactions'!$I$5:$I$2004,E$4))</f>
        <v/>
      </c>
      <c r="F28" s="40">
        <f>IF($A28="","",SUMIFS('Transactions'!$C$5:$C$2004,'Transactions'!$D$5:$D$2004,$A28,'Transactions'!$I$5:$I$2004,F$4)-SUMIFS('Transactions'!$B$5:$B$2004,'Transactions'!$D$5:$D$2004,$A28,'Transactions'!$I$5:$I$2004,F$4))</f>
        <v/>
      </c>
      <c r="G28" s="40">
        <f>IF($A28="","",SUMIFS('Transactions'!$C$5:$C$2004,'Transactions'!$D$5:$D$2004,$A28,'Transactions'!$I$5:$I$2004,G$4)-SUMIFS('Transactions'!$B$5:$B$2004,'Transactions'!$D$5:$D$2004,$A28,'Transactions'!$I$5:$I$2004,G$4))</f>
        <v/>
      </c>
      <c r="H28" s="40">
        <f>IF($A28="","",SUMIFS('Transactions'!$C$5:$C$2004,'Transactions'!$D$5:$D$2004,$A28,'Transactions'!$I$5:$I$2004,H$4)-SUMIFS('Transactions'!$B$5:$B$2004,'Transactions'!$D$5:$D$2004,$A28,'Transactions'!$I$5:$I$2004,H$4))</f>
        <v/>
      </c>
      <c r="I28" s="40">
        <f>IF($A28="","",SUMIFS('Transactions'!$C$5:$C$2004,'Transactions'!$D$5:$D$2004,$A28,'Transactions'!$I$5:$I$2004,I$4)-SUMIFS('Transactions'!$B$5:$B$2004,'Transactions'!$D$5:$D$2004,$A28,'Transactions'!$I$5:$I$2004,I$4))</f>
        <v/>
      </c>
      <c r="J28" s="40">
        <f>IF($A28="","",SUMIFS('Transactions'!$C$5:$C$2004,'Transactions'!$D$5:$D$2004,$A28,'Transactions'!$I$5:$I$2004,J$4)-SUMIFS('Transactions'!$B$5:$B$2004,'Transactions'!$D$5:$D$2004,$A28,'Transactions'!$I$5:$I$2004,J$4))</f>
        <v/>
      </c>
      <c r="K28" s="40">
        <f>IF($A28="","",SUMIFS('Transactions'!$C$5:$C$2004,'Transactions'!$D$5:$D$2004,$A28,'Transactions'!$I$5:$I$2004,K$4)-SUMIFS('Transactions'!$B$5:$B$2004,'Transactions'!$D$5:$D$2004,$A28,'Transactions'!$I$5:$I$2004,K$4))</f>
        <v/>
      </c>
      <c r="L28" s="40">
        <f>IF($A28="","",SUMIFS('Transactions'!$C$5:$C$2004,'Transactions'!$D$5:$D$2004,$A28,'Transactions'!$I$5:$I$2004,L$4)-SUMIFS('Transactions'!$B$5:$B$2004,'Transactions'!$D$5:$D$2004,$A28,'Transactions'!$I$5:$I$2004,L$4))</f>
        <v/>
      </c>
      <c r="M28" s="40">
        <f>IF($A28="","",SUMIFS('Transactions'!$C$5:$C$2004,'Transactions'!$D$5:$D$2004,$A28,'Transactions'!$I$5:$I$2004,M$4)-SUMIFS('Transactions'!$B$5:$B$2004,'Transactions'!$D$5:$D$2004,$A28,'Transactions'!$I$5:$I$2004,M$4))</f>
        <v/>
      </c>
      <c r="N28" s="41">
        <f>SUM(B28:M28)</f>
        <v/>
      </c>
    </row>
    <row r="29">
      <c r="A29" s="39">
        <f>IF('Settings'!$A38="","",'Settings'!$A38)</f>
        <v/>
      </c>
      <c r="B29" s="40">
        <f>IF($A29="","",SUMIFS('Transactions'!$C$5:$C$2004,'Transactions'!$D$5:$D$2004,$A29,'Transactions'!$I$5:$I$2004,B$4)-SUMIFS('Transactions'!$B$5:$B$2004,'Transactions'!$D$5:$D$2004,$A29,'Transactions'!$I$5:$I$2004,B$4))</f>
        <v/>
      </c>
      <c r="C29" s="40">
        <f>IF($A29="","",SUMIFS('Transactions'!$C$5:$C$2004,'Transactions'!$D$5:$D$2004,$A29,'Transactions'!$I$5:$I$2004,C$4)-SUMIFS('Transactions'!$B$5:$B$2004,'Transactions'!$D$5:$D$2004,$A29,'Transactions'!$I$5:$I$2004,C$4))</f>
        <v/>
      </c>
      <c r="D29" s="40">
        <f>IF($A29="","",SUMIFS('Transactions'!$C$5:$C$2004,'Transactions'!$D$5:$D$2004,$A29,'Transactions'!$I$5:$I$2004,D$4)-SUMIFS('Transactions'!$B$5:$B$2004,'Transactions'!$D$5:$D$2004,$A29,'Transactions'!$I$5:$I$2004,D$4))</f>
        <v/>
      </c>
      <c r="E29" s="40">
        <f>IF($A29="","",SUMIFS('Transactions'!$C$5:$C$2004,'Transactions'!$D$5:$D$2004,$A29,'Transactions'!$I$5:$I$2004,E$4)-SUMIFS('Transactions'!$B$5:$B$2004,'Transactions'!$D$5:$D$2004,$A29,'Transactions'!$I$5:$I$2004,E$4))</f>
        <v/>
      </c>
      <c r="F29" s="40">
        <f>IF($A29="","",SUMIFS('Transactions'!$C$5:$C$2004,'Transactions'!$D$5:$D$2004,$A29,'Transactions'!$I$5:$I$2004,F$4)-SUMIFS('Transactions'!$B$5:$B$2004,'Transactions'!$D$5:$D$2004,$A29,'Transactions'!$I$5:$I$2004,F$4))</f>
        <v/>
      </c>
      <c r="G29" s="40">
        <f>IF($A29="","",SUMIFS('Transactions'!$C$5:$C$2004,'Transactions'!$D$5:$D$2004,$A29,'Transactions'!$I$5:$I$2004,G$4)-SUMIFS('Transactions'!$B$5:$B$2004,'Transactions'!$D$5:$D$2004,$A29,'Transactions'!$I$5:$I$2004,G$4))</f>
        <v/>
      </c>
      <c r="H29" s="40">
        <f>IF($A29="","",SUMIFS('Transactions'!$C$5:$C$2004,'Transactions'!$D$5:$D$2004,$A29,'Transactions'!$I$5:$I$2004,H$4)-SUMIFS('Transactions'!$B$5:$B$2004,'Transactions'!$D$5:$D$2004,$A29,'Transactions'!$I$5:$I$2004,H$4))</f>
        <v/>
      </c>
      <c r="I29" s="40">
        <f>IF($A29="","",SUMIFS('Transactions'!$C$5:$C$2004,'Transactions'!$D$5:$D$2004,$A29,'Transactions'!$I$5:$I$2004,I$4)-SUMIFS('Transactions'!$B$5:$B$2004,'Transactions'!$D$5:$D$2004,$A29,'Transactions'!$I$5:$I$2004,I$4))</f>
        <v/>
      </c>
      <c r="J29" s="40">
        <f>IF($A29="","",SUMIFS('Transactions'!$C$5:$C$2004,'Transactions'!$D$5:$D$2004,$A29,'Transactions'!$I$5:$I$2004,J$4)-SUMIFS('Transactions'!$B$5:$B$2004,'Transactions'!$D$5:$D$2004,$A29,'Transactions'!$I$5:$I$2004,J$4))</f>
        <v/>
      </c>
      <c r="K29" s="40">
        <f>IF($A29="","",SUMIFS('Transactions'!$C$5:$C$2004,'Transactions'!$D$5:$D$2004,$A29,'Transactions'!$I$5:$I$2004,K$4)-SUMIFS('Transactions'!$B$5:$B$2004,'Transactions'!$D$5:$D$2004,$A29,'Transactions'!$I$5:$I$2004,K$4))</f>
        <v/>
      </c>
      <c r="L29" s="40">
        <f>IF($A29="","",SUMIFS('Transactions'!$C$5:$C$2004,'Transactions'!$D$5:$D$2004,$A29,'Transactions'!$I$5:$I$2004,L$4)-SUMIFS('Transactions'!$B$5:$B$2004,'Transactions'!$D$5:$D$2004,$A29,'Transactions'!$I$5:$I$2004,L$4))</f>
        <v/>
      </c>
      <c r="M29" s="40">
        <f>IF($A29="","",SUMIFS('Transactions'!$C$5:$C$2004,'Transactions'!$D$5:$D$2004,$A29,'Transactions'!$I$5:$I$2004,M$4)-SUMIFS('Transactions'!$B$5:$B$2004,'Transactions'!$D$5:$D$2004,$A29,'Transactions'!$I$5:$I$2004,M$4))</f>
        <v/>
      </c>
      <c r="N29" s="41">
        <f>SUM(B29:M29)</f>
        <v/>
      </c>
    </row>
    <row r="30">
      <c r="A30" s="39">
        <f>IF('Settings'!$A39="","",'Settings'!$A39)</f>
        <v/>
      </c>
      <c r="B30" s="40">
        <f>IF($A30="","",SUMIFS('Transactions'!$C$5:$C$2004,'Transactions'!$D$5:$D$2004,$A30,'Transactions'!$I$5:$I$2004,B$4)-SUMIFS('Transactions'!$B$5:$B$2004,'Transactions'!$D$5:$D$2004,$A30,'Transactions'!$I$5:$I$2004,B$4))</f>
        <v/>
      </c>
      <c r="C30" s="40">
        <f>IF($A30="","",SUMIFS('Transactions'!$C$5:$C$2004,'Transactions'!$D$5:$D$2004,$A30,'Transactions'!$I$5:$I$2004,C$4)-SUMIFS('Transactions'!$B$5:$B$2004,'Transactions'!$D$5:$D$2004,$A30,'Transactions'!$I$5:$I$2004,C$4))</f>
        <v/>
      </c>
      <c r="D30" s="40">
        <f>IF($A30="","",SUMIFS('Transactions'!$C$5:$C$2004,'Transactions'!$D$5:$D$2004,$A30,'Transactions'!$I$5:$I$2004,D$4)-SUMIFS('Transactions'!$B$5:$B$2004,'Transactions'!$D$5:$D$2004,$A30,'Transactions'!$I$5:$I$2004,D$4))</f>
        <v/>
      </c>
      <c r="E30" s="40">
        <f>IF($A30="","",SUMIFS('Transactions'!$C$5:$C$2004,'Transactions'!$D$5:$D$2004,$A30,'Transactions'!$I$5:$I$2004,E$4)-SUMIFS('Transactions'!$B$5:$B$2004,'Transactions'!$D$5:$D$2004,$A30,'Transactions'!$I$5:$I$2004,E$4))</f>
        <v/>
      </c>
      <c r="F30" s="40">
        <f>IF($A30="","",SUMIFS('Transactions'!$C$5:$C$2004,'Transactions'!$D$5:$D$2004,$A30,'Transactions'!$I$5:$I$2004,F$4)-SUMIFS('Transactions'!$B$5:$B$2004,'Transactions'!$D$5:$D$2004,$A30,'Transactions'!$I$5:$I$2004,F$4))</f>
        <v/>
      </c>
      <c r="G30" s="40">
        <f>IF($A30="","",SUMIFS('Transactions'!$C$5:$C$2004,'Transactions'!$D$5:$D$2004,$A30,'Transactions'!$I$5:$I$2004,G$4)-SUMIFS('Transactions'!$B$5:$B$2004,'Transactions'!$D$5:$D$2004,$A30,'Transactions'!$I$5:$I$2004,G$4))</f>
        <v/>
      </c>
      <c r="H30" s="40">
        <f>IF($A30="","",SUMIFS('Transactions'!$C$5:$C$2004,'Transactions'!$D$5:$D$2004,$A30,'Transactions'!$I$5:$I$2004,H$4)-SUMIFS('Transactions'!$B$5:$B$2004,'Transactions'!$D$5:$D$2004,$A30,'Transactions'!$I$5:$I$2004,H$4))</f>
        <v/>
      </c>
      <c r="I30" s="40">
        <f>IF($A30="","",SUMIFS('Transactions'!$C$5:$C$2004,'Transactions'!$D$5:$D$2004,$A30,'Transactions'!$I$5:$I$2004,I$4)-SUMIFS('Transactions'!$B$5:$B$2004,'Transactions'!$D$5:$D$2004,$A30,'Transactions'!$I$5:$I$2004,I$4))</f>
        <v/>
      </c>
      <c r="J30" s="40">
        <f>IF($A30="","",SUMIFS('Transactions'!$C$5:$C$2004,'Transactions'!$D$5:$D$2004,$A30,'Transactions'!$I$5:$I$2004,J$4)-SUMIFS('Transactions'!$B$5:$B$2004,'Transactions'!$D$5:$D$2004,$A30,'Transactions'!$I$5:$I$2004,J$4))</f>
        <v/>
      </c>
      <c r="K30" s="40">
        <f>IF($A30="","",SUMIFS('Transactions'!$C$5:$C$2004,'Transactions'!$D$5:$D$2004,$A30,'Transactions'!$I$5:$I$2004,K$4)-SUMIFS('Transactions'!$B$5:$B$2004,'Transactions'!$D$5:$D$2004,$A30,'Transactions'!$I$5:$I$2004,K$4))</f>
        <v/>
      </c>
      <c r="L30" s="40">
        <f>IF($A30="","",SUMIFS('Transactions'!$C$5:$C$2004,'Transactions'!$D$5:$D$2004,$A30,'Transactions'!$I$5:$I$2004,L$4)-SUMIFS('Transactions'!$B$5:$B$2004,'Transactions'!$D$5:$D$2004,$A30,'Transactions'!$I$5:$I$2004,L$4))</f>
        <v/>
      </c>
      <c r="M30" s="40">
        <f>IF($A30="","",SUMIFS('Transactions'!$C$5:$C$2004,'Transactions'!$D$5:$D$2004,$A30,'Transactions'!$I$5:$I$2004,M$4)-SUMIFS('Transactions'!$B$5:$B$2004,'Transactions'!$D$5:$D$2004,$A30,'Transactions'!$I$5:$I$2004,M$4))</f>
        <v/>
      </c>
      <c r="N30" s="41">
        <f>SUM(B30:M30)</f>
        <v/>
      </c>
    </row>
    <row r="31">
      <c r="A31" s="39">
        <f>IF('Settings'!$A40="","",'Settings'!$A40)</f>
        <v/>
      </c>
      <c r="B31" s="40">
        <f>IF($A31="","",SUMIFS('Transactions'!$C$5:$C$2004,'Transactions'!$D$5:$D$2004,$A31,'Transactions'!$I$5:$I$2004,B$4)-SUMIFS('Transactions'!$B$5:$B$2004,'Transactions'!$D$5:$D$2004,$A31,'Transactions'!$I$5:$I$2004,B$4))</f>
        <v/>
      </c>
      <c r="C31" s="40">
        <f>IF($A31="","",SUMIFS('Transactions'!$C$5:$C$2004,'Transactions'!$D$5:$D$2004,$A31,'Transactions'!$I$5:$I$2004,C$4)-SUMIFS('Transactions'!$B$5:$B$2004,'Transactions'!$D$5:$D$2004,$A31,'Transactions'!$I$5:$I$2004,C$4))</f>
        <v/>
      </c>
      <c r="D31" s="40">
        <f>IF($A31="","",SUMIFS('Transactions'!$C$5:$C$2004,'Transactions'!$D$5:$D$2004,$A31,'Transactions'!$I$5:$I$2004,D$4)-SUMIFS('Transactions'!$B$5:$B$2004,'Transactions'!$D$5:$D$2004,$A31,'Transactions'!$I$5:$I$2004,D$4))</f>
        <v/>
      </c>
      <c r="E31" s="40">
        <f>IF($A31="","",SUMIFS('Transactions'!$C$5:$C$2004,'Transactions'!$D$5:$D$2004,$A31,'Transactions'!$I$5:$I$2004,E$4)-SUMIFS('Transactions'!$B$5:$B$2004,'Transactions'!$D$5:$D$2004,$A31,'Transactions'!$I$5:$I$2004,E$4))</f>
        <v/>
      </c>
      <c r="F31" s="40">
        <f>IF($A31="","",SUMIFS('Transactions'!$C$5:$C$2004,'Transactions'!$D$5:$D$2004,$A31,'Transactions'!$I$5:$I$2004,F$4)-SUMIFS('Transactions'!$B$5:$B$2004,'Transactions'!$D$5:$D$2004,$A31,'Transactions'!$I$5:$I$2004,F$4))</f>
        <v/>
      </c>
      <c r="G31" s="40">
        <f>IF($A31="","",SUMIFS('Transactions'!$C$5:$C$2004,'Transactions'!$D$5:$D$2004,$A31,'Transactions'!$I$5:$I$2004,G$4)-SUMIFS('Transactions'!$B$5:$B$2004,'Transactions'!$D$5:$D$2004,$A31,'Transactions'!$I$5:$I$2004,G$4))</f>
        <v/>
      </c>
      <c r="H31" s="40">
        <f>IF($A31="","",SUMIFS('Transactions'!$C$5:$C$2004,'Transactions'!$D$5:$D$2004,$A31,'Transactions'!$I$5:$I$2004,H$4)-SUMIFS('Transactions'!$B$5:$B$2004,'Transactions'!$D$5:$D$2004,$A31,'Transactions'!$I$5:$I$2004,H$4))</f>
        <v/>
      </c>
      <c r="I31" s="40">
        <f>IF($A31="","",SUMIFS('Transactions'!$C$5:$C$2004,'Transactions'!$D$5:$D$2004,$A31,'Transactions'!$I$5:$I$2004,I$4)-SUMIFS('Transactions'!$B$5:$B$2004,'Transactions'!$D$5:$D$2004,$A31,'Transactions'!$I$5:$I$2004,I$4))</f>
        <v/>
      </c>
      <c r="J31" s="40">
        <f>IF($A31="","",SUMIFS('Transactions'!$C$5:$C$2004,'Transactions'!$D$5:$D$2004,$A31,'Transactions'!$I$5:$I$2004,J$4)-SUMIFS('Transactions'!$B$5:$B$2004,'Transactions'!$D$5:$D$2004,$A31,'Transactions'!$I$5:$I$2004,J$4))</f>
        <v/>
      </c>
      <c r="K31" s="40">
        <f>IF($A31="","",SUMIFS('Transactions'!$C$5:$C$2004,'Transactions'!$D$5:$D$2004,$A31,'Transactions'!$I$5:$I$2004,K$4)-SUMIFS('Transactions'!$B$5:$B$2004,'Transactions'!$D$5:$D$2004,$A31,'Transactions'!$I$5:$I$2004,K$4))</f>
        <v/>
      </c>
      <c r="L31" s="40">
        <f>IF($A31="","",SUMIFS('Transactions'!$C$5:$C$2004,'Transactions'!$D$5:$D$2004,$A31,'Transactions'!$I$5:$I$2004,L$4)-SUMIFS('Transactions'!$B$5:$B$2004,'Transactions'!$D$5:$D$2004,$A31,'Transactions'!$I$5:$I$2004,L$4))</f>
        <v/>
      </c>
      <c r="M31" s="40">
        <f>IF($A31="","",SUMIFS('Transactions'!$C$5:$C$2004,'Transactions'!$D$5:$D$2004,$A31,'Transactions'!$I$5:$I$2004,M$4)-SUMIFS('Transactions'!$B$5:$B$2004,'Transactions'!$D$5:$D$2004,$A31,'Transactions'!$I$5:$I$2004,M$4))</f>
        <v/>
      </c>
      <c r="N31" s="41">
        <f>SUM(B31:M31)</f>
        <v/>
      </c>
    </row>
    <row r="32">
      <c r="A32" s="42" t="inlineStr">
        <is>
          <t>Total expenses</t>
        </is>
      </c>
      <c r="B32" s="43">
        <f>SUM(B16:B31)</f>
        <v/>
      </c>
      <c r="C32" s="43">
        <f>SUM(C16:C31)</f>
        <v/>
      </c>
      <c r="D32" s="43">
        <f>SUM(D16:D31)</f>
        <v/>
      </c>
      <c r="E32" s="43">
        <f>SUM(E16:E31)</f>
        <v/>
      </c>
      <c r="F32" s="43">
        <f>SUM(F16:F31)</f>
        <v/>
      </c>
      <c r="G32" s="43">
        <f>SUM(G16:G31)</f>
        <v/>
      </c>
      <c r="H32" s="43">
        <f>SUM(H16:H31)</f>
        <v/>
      </c>
      <c r="I32" s="43">
        <f>SUM(I16:I31)</f>
        <v/>
      </c>
      <c r="J32" s="43">
        <f>SUM(J16:J31)</f>
        <v/>
      </c>
      <c r="K32" s="43">
        <f>SUM(K16:K31)</f>
        <v/>
      </c>
      <c r="L32" s="43">
        <f>SUM(L16:L31)</f>
        <v/>
      </c>
      <c r="M32" s="43">
        <f>SUM(M16:M31)</f>
        <v/>
      </c>
      <c r="N32" s="41">
        <f>SUM(B32:M32)</f>
        <v/>
      </c>
    </row>
    <row r="33">
      <c r="A33" s="44" t="inlineStr">
        <is>
          <t>PROFIT — what is left</t>
        </is>
      </c>
      <c r="B33" s="45">
        <f>B14-B32</f>
        <v/>
      </c>
      <c r="C33" s="45">
        <f>C14-C32</f>
        <v/>
      </c>
      <c r="D33" s="45">
        <f>D14-D32</f>
        <v/>
      </c>
      <c r="E33" s="45">
        <f>E14-E32</f>
        <v/>
      </c>
      <c r="F33" s="45">
        <f>F14-F32</f>
        <v/>
      </c>
      <c r="G33" s="45">
        <f>G14-G32</f>
        <v/>
      </c>
      <c r="H33" s="45">
        <f>H14-H32</f>
        <v/>
      </c>
      <c r="I33" s="45">
        <f>I14-I32</f>
        <v/>
      </c>
      <c r="J33" s="45">
        <f>J14-J32</f>
        <v/>
      </c>
      <c r="K33" s="45">
        <f>K14-K32</f>
        <v/>
      </c>
      <c r="L33" s="45">
        <f>L14-L32</f>
        <v/>
      </c>
      <c r="M33" s="45">
        <f>M14-M32</f>
        <v/>
      </c>
      <c r="N33" s="45">
        <f>SUM(B33:M33)</f>
        <v/>
      </c>
    </row>
    <row r="34">
      <c r="A34" s="39" t="inlineStr">
        <is>
          <t>Profit per 100 of income</t>
        </is>
      </c>
      <c r="B34" s="46">
        <f>IF(N(B12)=0,"",B33/B12*100)</f>
        <v/>
      </c>
      <c r="C34" s="46">
        <f>IF(N(C12)=0,"",C33/C12*100)</f>
        <v/>
      </c>
      <c r="D34" s="46">
        <f>IF(N(D12)=0,"",D33/D12*100)</f>
        <v/>
      </c>
      <c r="E34" s="46">
        <f>IF(N(E12)=0,"",E33/E12*100)</f>
        <v/>
      </c>
      <c r="F34" s="46">
        <f>IF(N(F12)=0,"",F33/F12*100)</f>
        <v/>
      </c>
      <c r="G34" s="46">
        <f>IF(N(G12)=0,"",G33/G12*100)</f>
        <v/>
      </c>
      <c r="H34" s="46">
        <f>IF(N(H12)=0,"",H33/H12*100)</f>
        <v/>
      </c>
      <c r="I34" s="46">
        <f>IF(N(I12)=0,"",I33/I12*100)</f>
        <v/>
      </c>
      <c r="J34" s="46">
        <f>IF(N(J12)=0,"",J33/J12*100)</f>
        <v/>
      </c>
      <c r="K34" s="46">
        <f>IF(N(K12)=0,"",K33/K12*100)</f>
        <v/>
      </c>
      <c r="L34" s="46">
        <f>IF(N(L12)=0,"",L33/L12*100)</f>
        <v/>
      </c>
      <c r="M34" s="46">
        <f>IF(N(M12)=0,"",M33/M12*100)</f>
        <v/>
      </c>
      <c r="N34" s="47">
        <f>IF(N(N12)=0,"",N33/N12*100)</f>
        <v/>
      </c>
    </row>
    <row r="36">
      <c r="A36" s="48" t="inlineStr">
        <is>
          <t>How the cost of goods is calculated</t>
        </is>
      </c>
      <c r="B36" s="48" t="n"/>
      <c r="C36" s="48" t="n"/>
      <c r="D36" s="48" t="n"/>
      <c r="E36" s="48" t="n"/>
      <c r="F36" s="48" t="n"/>
      <c r="G36" s="48" t="n"/>
      <c r="H36" s="48" t="n"/>
      <c r="I36" s="48" t="n"/>
      <c r="J36" s="48" t="n"/>
      <c r="K36" s="48" t="n"/>
      <c r="L36" s="48" t="n"/>
      <c r="M36" s="48" t="n"/>
      <c r="N36" s="48" t="n"/>
    </row>
    <row r="37">
      <c r="A37" s="49" t="inlineStr">
        <is>
          <t>Stock at the start of the month</t>
        </is>
      </c>
      <c r="B37" s="50">
        <f>'What we own'!B20</f>
        <v/>
      </c>
      <c r="C37" s="50">
        <f>'What we own'!C20</f>
        <v/>
      </c>
      <c r="D37" s="50">
        <f>'What we own'!D20</f>
        <v/>
      </c>
      <c r="E37" s="50">
        <f>'What we own'!E20</f>
        <v/>
      </c>
      <c r="F37" s="50">
        <f>'What we own'!F20</f>
        <v/>
      </c>
      <c r="G37" s="50">
        <f>'What we own'!G20</f>
        <v/>
      </c>
      <c r="H37" s="50">
        <f>'What we own'!H20</f>
        <v/>
      </c>
      <c r="I37" s="50">
        <f>'What we own'!I20</f>
        <v/>
      </c>
      <c r="J37" s="50">
        <f>'What we own'!J20</f>
        <v/>
      </c>
      <c r="K37" s="50">
        <f>'What we own'!K20</f>
        <v/>
      </c>
      <c r="L37" s="50">
        <f>'What we own'!L20</f>
        <v/>
      </c>
      <c r="M37" s="50">
        <f>'What we own'!M20</f>
        <v/>
      </c>
      <c r="N37" s="51" t="n"/>
    </row>
    <row r="38">
      <c r="A38" s="49" t="inlineStr">
        <is>
          <t>Stock bought during the month</t>
        </is>
      </c>
      <c r="B38" s="50">
        <f>SUMIFS('Transactions'!$C$5:$C$2004,'Transactions'!$J$5:$J$2004,"Stock purchases",'Transactions'!$I$5:$I$2004,B$4)-SUMIFS('Transactions'!$B$5:$B$2004,'Transactions'!$J$5:$J$2004,"Stock purchases",'Transactions'!$I$5:$I$2004,B$4)</f>
        <v/>
      </c>
      <c r="C38" s="50">
        <f>SUMIFS('Transactions'!$C$5:$C$2004,'Transactions'!$J$5:$J$2004,"Stock purchases",'Transactions'!$I$5:$I$2004,C$4)-SUMIFS('Transactions'!$B$5:$B$2004,'Transactions'!$J$5:$J$2004,"Stock purchases",'Transactions'!$I$5:$I$2004,C$4)</f>
        <v/>
      </c>
      <c r="D38" s="50">
        <f>SUMIFS('Transactions'!$C$5:$C$2004,'Transactions'!$J$5:$J$2004,"Stock purchases",'Transactions'!$I$5:$I$2004,D$4)-SUMIFS('Transactions'!$B$5:$B$2004,'Transactions'!$J$5:$J$2004,"Stock purchases",'Transactions'!$I$5:$I$2004,D$4)</f>
        <v/>
      </c>
      <c r="E38" s="50">
        <f>SUMIFS('Transactions'!$C$5:$C$2004,'Transactions'!$J$5:$J$2004,"Stock purchases",'Transactions'!$I$5:$I$2004,E$4)-SUMIFS('Transactions'!$B$5:$B$2004,'Transactions'!$J$5:$J$2004,"Stock purchases",'Transactions'!$I$5:$I$2004,E$4)</f>
        <v/>
      </c>
      <c r="F38" s="50">
        <f>SUMIFS('Transactions'!$C$5:$C$2004,'Transactions'!$J$5:$J$2004,"Stock purchases",'Transactions'!$I$5:$I$2004,F$4)-SUMIFS('Transactions'!$B$5:$B$2004,'Transactions'!$J$5:$J$2004,"Stock purchases",'Transactions'!$I$5:$I$2004,F$4)</f>
        <v/>
      </c>
      <c r="G38" s="50">
        <f>SUMIFS('Transactions'!$C$5:$C$2004,'Transactions'!$J$5:$J$2004,"Stock purchases",'Transactions'!$I$5:$I$2004,G$4)-SUMIFS('Transactions'!$B$5:$B$2004,'Transactions'!$J$5:$J$2004,"Stock purchases",'Transactions'!$I$5:$I$2004,G$4)</f>
        <v/>
      </c>
      <c r="H38" s="50">
        <f>SUMIFS('Transactions'!$C$5:$C$2004,'Transactions'!$J$5:$J$2004,"Stock purchases",'Transactions'!$I$5:$I$2004,H$4)-SUMIFS('Transactions'!$B$5:$B$2004,'Transactions'!$J$5:$J$2004,"Stock purchases",'Transactions'!$I$5:$I$2004,H$4)</f>
        <v/>
      </c>
      <c r="I38" s="50">
        <f>SUMIFS('Transactions'!$C$5:$C$2004,'Transactions'!$J$5:$J$2004,"Stock purchases",'Transactions'!$I$5:$I$2004,I$4)-SUMIFS('Transactions'!$B$5:$B$2004,'Transactions'!$J$5:$J$2004,"Stock purchases",'Transactions'!$I$5:$I$2004,I$4)</f>
        <v/>
      </c>
      <c r="J38" s="50">
        <f>SUMIFS('Transactions'!$C$5:$C$2004,'Transactions'!$J$5:$J$2004,"Stock purchases",'Transactions'!$I$5:$I$2004,J$4)-SUMIFS('Transactions'!$B$5:$B$2004,'Transactions'!$J$5:$J$2004,"Stock purchases",'Transactions'!$I$5:$I$2004,J$4)</f>
        <v/>
      </c>
      <c r="K38" s="50">
        <f>SUMIFS('Transactions'!$C$5:$C$2004,'Transactions'!$J$5:$J$2004,"Stock purchases",'Transactions'!$I$5:$I$2004,K$4)-SUMIFS('Transactions'!$B$5:$B$2004,'Transactions'!$J$5:$J$2004,"Stock purchases",'Transactions'!$I$5:$I$2004,K$4)</f>
        <v/>
      </c>
      <c r="L38" s="50">
        <f>SUMIFS('Transactions'!$C$5:$C$2004,'Transactions'!$J$5:$J$2004,"Stock purchases",'Transactions'!$I$5:$I$2004,L$4)-SUMIFS('Transactions'!$B$5:$B$2004,'Transactions'!$J$5:$J$2004,"Stock purchases",'Transactions'!$I$5:$I$2004,L$4)</f>
        <v/>
      </c>
      <c r="M38" s="50">
        <f>SUMIFS('Transactions'!$C$5:$C$2004,'Transactions'!$J$5:$J$2004,"Stock purchases",'Transactions'!$I$5:$I$2004,M$4)-SUMIFS('Transactions'!$B$5:$B$2004,'Transactions'!$J$5:$J$2004,"Stock purchases",'Transactions'!$I$5:$I$2004,M$4)</f>
        <v/>
      </c>
      <c r="N38" s="51">
        <f>SUM(B38:M38)</f>
        <v/>
      </c>
    </row>
    <row r="39">
      <c r="A39" s="49" t="inlineStr">
        <is>
          <t>Stock at the end of the month</t>
        </is>
      </c>
      <c r="B39" s="50">
        <f>'What we own'!B19</f>
        <v/>
      </c>
      <c r="C39" s="50">
        <f>'What we own'!C19</f>
        <v/>
      </c>
      <c r="D39" s="50">
        <f>'What we own'!D19</f>
        <v/>
      </c>
      <c r="E39" s="50">
        <f>'What we own'!E19</f>
        <v/>
      </c>
      <c r="F39" s="50">
        <f>'What we own'!F19</f>
        <v/>
      </c>
      <c r="G39" s="50">
        <f>'What we own'!G19</f>
        <v/>
      </c>
      <c r="H39" s="50">
        <f>'What we own'!H19</f>
        <v/>
      </c>
      <c r="I39" s="50">
        <f>'What we own'!I19</f>
        <v/>
      </c>
      <c r="J39" s="50">
        <f>'What we own'!J19</f>
        <v/>
      </c>
      <c r="K39" s="50">
        <f>'What we own'!K19</f>
        <v/>
      </c>
      <c r="L39" s="50">
        <f>'What we own'!L19</f>
        <v/>
      </c>
      <c r="M39" s="50">
        <f>'What we own'!M19</f>
        <v/>
      </c>
      <c r="N39" s="51" t="n"/>
    </row>
  </sheetData>
  <printOptions horizontalCentered="1"/>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tabColor rgb="002F80ED"/>
    <outlinePr summaryBelow="1" summaryRight="1"/>
    <pageSetUpPr fitToPage="1"/>
  </sheetPr>
  <dimension ref="A1:N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5" customWidth="1" min="2" max="2"/>
    <col width="14.5" customWidth="1" min="3" max="3"/>
    <col width="14.5" customWidth="1" min="4" max="4"/>
    <col width="14.5" customWidth="1" min="5" max="5"/>
    <col width="14.5" customWidth="1" min="6" max="6"/>
    <col width="14.5" customWidth="1" min="7" max="7"/>
    <col width="14.5" customWidth="1" min="8" max="8"/>
    <col width="14.5" customWidth="1" min="9" max="9"/>
    <col width="14.5" customWidth="1" min="10" max="10"/>
    <col width="14.5" customWidth="1" min="11" max="11"/>
    <col width="14.5" customWidth="1" min="12" max="12"/>
    <col width="14.5" customWidth="1" min="13" max="13"/>
    <col width="15" customWidth="1" min="14" max="14"/>
  </cols>
  <sheetData>
    <row r="1">
      <c r="A1" s="11" t="inlineStr">
        <is>
          <t>How much money came in and went out</t>
        </is>
      </c>
    </row>
    <row r="2">
      <c r="A2" s="29" t="inlineStr">
        <is>
          <t>By payment date. A red balance means you ran out of money or a payment is missing.</t>
        </is>
      </c>
    </row>
    <row r="4" ht="30" customHeight="1">
      <c r="A4" s="14" t="inlineStr">
        <is>
          <t>Item</t>
        </is>
      </c>
      <c r="B4" s="37">
        <f>DATE(YEAR('Settings'!$B$3),MONTH('Settings'!$B$3)+0,1)</f>
        <v/>
      </c>
      <c r="C4" s="37">
        <f>DATE(YEAR('Settings'!$B$3),MONTH('Settings'!$B$3)+1,1)</f>
        <v/>
      </c>
      <c r="D4" s="37">
        <f>DATE(YEAR('Settings'!$B$3),MONTH('Settings'!$B$3)+2,1)</f>
        <v/>
      </c>
      <c r="E4" s="37">
        <f>DATE(YEAR('Settings'!$B$3),MONTH('Settings'!$B$3)+3,1)</f>
        <v/>
      </c>
      <c r="F4" s="37">
        <f>DATE(YEAR('Settings'!$B$3),MONTH('Settings'!$B$3)+4,1)</f>
        <v/>
      </c>
      <c r="G4" s="37">
        <f>DATE(YEAR('Settings'!$B$3),MONTH('Settings'!$B$3)+5,1)</f>
        <v/>
      </c>
      <c r="H4" s="37">
        <f>DATE(YEAR('Settings'!$B$3),MONTH('Settings'!$B$3)+6,1)</f>
        <v/>
      </c>
      <c r="I4" s="37">
        <f>DATE(YEAR('Settings'!$B$3),MONTH('Settings'!$B$3)+7,1)</f>
        <v/>
      </c>
      <c r="J4" s="37">
        <f>DATE(YEAR('Settings'!$B$3),MONTH('Settings'!$B$3)+8,1)</f>
        <v/>
      </c>
      <c r="K4" s="37">
        <f>DATE(YEAR('Settings'!$B$3),MONTH('Settings'!$B$3)+9,1)</f>
        <v/>
      </c>
      <c r="L4" s="37">
        <f>DATE(YEAR('Settings'!$B$3),MONTH('Settings'!$B$3)+10,1)</f>
        <v/>
      </c>
      <c r="M4" s="37">
        <f>DATE(YEAR('Settings'!$B$3),MONTH('Settings'!$B$3)+11,1)</f>
        <v/>
      </c>
      <c r="N4" s="14" t="inlineStr">
        <is>
          <t>Total for 12 months</t>
        </is>
      </c>
    </row>
    <row r="5">
      <c r="A5" s="39" t="inlineStr">
        <is>
          <t>At the start of the month</t>
        </is>
      </c>
      <c r="B5" s="40">
        <f>SUM('Settings'!$B$6:$B$13)</f>
        <v/>
      </c>
      <c r="C5" s="40">
        <f>B8</f>
        <v/>
      </c>
      <c r="D5" s="40">
        <f>C8</f>
        <v/>
      </c>
      <c r="E5" s="40">
        <f>D8</f>
        <v/>
      </c>
      <c r="F5" s="40">
        <f>E8</f>
        <v/>
      </c>
      <c r="G5" s="40">
        <f>F8</f>
        <v/>
      </c>
      <c r="H5" s="40">
        <f>G8</f>
        <v/>
      </c>
      <c r="I5" s="40">
        <f>H8</f>
        <v/>
      </c>
      <c r="J5" s="40">
        <f>I8</f>
        <v/>
      </c>
      <c r="K5" s="40">
        <f>J8</f>
        <v/>
      </c>
      <c r="L5" s="40">
        <f>K8</f>
        <v/>
      </c>
      <c r="M5" s="40">
        <f>L8</f>
        <v/>
      </c>
      <c r="N5" s="41">
        <f>B5</f>
        <v/>
      </c>
    </row>
    <row r="6">
      <c r="A6" s="39" t="inlineStr">
        <is>
          <t>In during the month</t>
        </is>
      </c>
      <c r="B6" s="40">
        <f>SUMIFS('Transactions'!$B$5:$B$2004,'Transactions'!$H$5:$H$2004,B$4)</f>
        <v/>
      </c>
      <c r="C6" s="40">
        <f>SUMIFS('Transactions'!$B$5:$B$2004,'Transactions'!$H$5:$H$2004,C$4)</f>
        <v/>
      </c>
      <c r="D6" s="40">
        <f>SUMIFS('Transactions'!$B$5:$B$2004,'Transactions'!$H$5:$H$2004,D$4)</f>
        <v/>
      </c>
      <c r="E6" s="40">
        <f>SUMIFS('Transactions'!$B$5:$B$2004,'Transactions'!$H$5:$H$2004,E$4)</f>
        <v/>
      </c>
      <c r="F6" s="40">
        <f>SUMIFS('Transactions'!$B$5:$B$2004,'Transactions'!$H$5:$H$2004,F$4)</f>
        <v/>
      </c>
      <c r="G6" s="40">
        <f>SUMIFS('Transactions'!$B$5:$B$2004,'Transactions'!$H$5:$H$2004,G$4)</f>
        <v/>
      </c>
      <c r="H6" s="40">
        <f>SUMIFS('Transactions'!$B$5:$B$2004,'Transactions'!$H$5:$H$2004,H$4)</f>
        <v/>
      </c>
      <c r="I6" s="40">
        <f>SUMIFS('Transactions'!$B$5:$B$2004,'Transactions'!$H$5:$H$2004,I$4)</f>
        <v/>
      </c>
      <c r="J6" s="40">
        <f>SUMIFS('Transactions'!$B$5:$B$2004,'Transactions'!$H$5:$H$2004,J$4)</f>
        <v/>
      </c>
      <c r="K6" s="40">
        <f>SUMIFS('Transactions'!$B$5:$B$2004,'Transactions'!$H$5:$H$2004,K$4)</f>
        <v/>
      </c>
      <c r="L6" s="40">
        <f>SUMIFS('Transactions'!$B$5:$B$2004,'Transactions'!$H$5:$H$2004,L$4)</f>
        <v/>
      </c>
      <c r="M6" s="40">
        <f>SUMIFS('Transactions'!$B$5:$B$2004,'Transactions'!$H$5:$H$2004,M$4)</f>
        <v/>
      </c>
      <c r="N6" s="41">
        <f>SUM(B6:M6)</f>
        <v/>
      </c>
    </row>
    <row r="7">
      <c r="A7" s="39" t="inlineStr">
        <is>
          <t>Out during the month</t>
        </is>
      </c>
      <c r="B7" s="40">
        <f>SUMIFS('Transactions'!$C$5:$C$2004,'Transactions'!$H$5:$H$2004,B$4)</f>
        <v/>
      </c>
      <c r="C7" s="40">
        <f>SUMIFS('Transactions'!$C$5:$C$2004,'Transactions'!$H$5:$H$2004,C$4)</f>
        <v/>
      </c>
      <c r="D7" s="40">
        <f>SUMIFS('Transactions'!$C$5:$C$2004,'Transactions'!$H$5:$H$2004,D$4)</f>
        <v/>
      </c>
      <c r="E7" s="40">
        <f>SUMIFS('Transactions'!$C$5:$C$2004,'Transactions'!$H$5:$H$2004,E$4)</f>
        <v/>
      </c>
      <c r="F7" s="40">
        <f>SUMIFS('Transactions'!$C$5:$C$2004,'Transactions'!$H$5:$H$2004,F$4)</f>
        <v/>
      </c>
      <c r="G7" s="40">
        <f>SUMIFS('Transactions'!$C$5:$C$2004,'Transactions'!$H$5:$H$2004,G$4)</f>
        <v/>
      </c>
      <c r="H7" s="40">
        <f>SUMIFS('Transactions'!$C$5:$C$2004,'Transactions'!$H$5:$H$2004,H$4)</f>
        <v/>
      </c>
      <c r="I7" s="40">
        <f>SUMIFS('Transactions'!$C$5:$C$2004,'Transactions'!$H$5:$H$2004,I$4)</f>
        <v/>
      </c>
      <c r="J7" s="40">
        <f>SUMIFS('Transactions'!$C$5:$C$2004,'Transactions'!$H$5:$H$2004,J$4)</f>
        <v/>
      </c>
      <c r="K7" s="40">
        <f>SUMIFS('Transactions'!$C$5:$C$2004,'Transactions'!$H$5:$H$2004,K$4)</f>
        <v/>
      </c>
      <c r="L7" s="40">
        <f>SUMIFS('Transactions'!$C$5:$C$2004,'Transactions'!$H$5:$H$2004,L$4)</f>
        <v/>
      </c>
      <c r="M7" s="40">
        <f>SUMIFS('Transactions'!$C$5:$C$2004,'Transactions'!$H$5:$H$2004,M$4)</f>
        <v/>
      </c>
      <c r="N7" s="41">
        <f>SUM(B7:M7)</f>
        <v/>
      </c>
    </row>
    <row r="8">
      <c r="A8" s="44" t="inlineStr">
        <is>
          <t>Left at the end of the month</t>
        </is>
      </c>
      <c r="B8" s="45">
        <f>B5+B6-B7</f>
        <v/>
      </c>
      <c r="C8" s="45">
        <f>C5+C6-C7</f>
        <v/>
      </c>
      <c r="D8" s="45">
        <f>D5+D6-D7</f>
        <v/>
      </c>
      <c r="E8" s="45">
        <f>E5+E6-E7</f>
        <v/>
      </c>
      <c r="F8" s="45">
        <f>F5+F6-F7</f>
        <v/>
      </c>
      <c r="G8" s="45">
        <f>G5+G6-G7</f>
        <v/>
      </c>
      <c r="H8" s="45">
        <f>H5+H6-H7</f>
        <v/>
      </c>
      <c r="I8" s="45">
        <f>I5+I6-I7</f>
        <v/>
      </c>
      <c r="J8" s="45">
        <f>J5+J6-J7</f>
        <v/>
      </c>
      <c r="K8" s="45">
        <f>K5+K6-K7</f>
        <v/>
      </c>
      <c r="L8" s="45">
        <f>L5+L6-L7</f>
        <v/>
      </c>
      <c r="M8" s="45">
        <f>M5+M6-M7</f>
        <v/>
      </c>
      <c r="N8" s="45">
        <f>M8</f>
        <v/>
      </c>
    </row>
    <row r="10">
      <c r="A10" s="38" t="inlineStr">
        <is>
          <t>WHERE THE MONEY CAME FROM</t>
        </is>
      </c>
      <c r="B10" s="38" t="n"/>
      <c r="C10" s="38" t="n"/>
      <c r="D10" s="38" t="n"/>
      <c r="E10" s="38" t="n"/>
      <c r="F10" s="38" t="n"/>
      <c r="G10" s="38" t="n"/>
      <c r="H10" s="38" t="n"/>
      <c r="I10" s="38" t="n"/>
      <c r="J10" s="38" t="n"/>
      <c r="K10" s="38" t="n"/>
      <c r="L10" s="38" t="n"/>
      <c r="M10" s="38" t="n"/>
      <c r="N10" s="38" t="n"/>
    </row>
    <row r="11">
      <c r="A11" s="39" t="inlineStr">
        <is>
          <t>From customers</t>
        </is>
      </c>
      <c r="B11" s="40">
        <f>SUMIFS('Transactions'!$B$5:$B$2004,'Transactions'!$J$5:$J$2004,"Income",'Transactions'!$H$5:$H$2004,B$4)</f>
        <v/>
      </c>
      <c r="C11" s="40">
        <f>SUMIFS('Transactions'!$B$5:$B$2004,'Transactions'!$J$5:$J$2004,"Income",'Transactions'!$H$5:$H$2004,C$4)</f>
        <v/>
      </c>
      <c r="D11" s="40">
        <f>SUMIFS('Transactions'!$B$5:$B$2004,'Transactions'!$J$5:$J$2004,"Income",'Transactions'!$H$5:$H$2004,D$4)</f>
        <v/>
      </c>
      <c r="E11" s="40">
        <f>SUMIFS('Transactions'!$B$5:$B$2004,'Transactions'!$J$5:$J$2004,"Income",'Transactions'!$H$5:$H$2004,E$4)</f>
        <v/>
      </c>
      <c r="F11" s="40">
        <f>SUMIFS('Transactions'!$B$5:$B$2004,'Transactions'!$J$5:$J$2004,"Income",'Transactions'!$H$5:$H$2004,F$4)</f>
        <v/>
      </c>
      <c r="G11" s="40">
        <f>SUMIFS('Transactions'!$B$5:$B$2004,'Transactions'!$J$5:$J$2004,"Income",'Transactions'!$H$5:$H$2004,G$4)</f>
        <v/>
      </c>
      <c r="H11" s="40">
        <f>SUMIFS('Transactions'!$B$5:$B$2004,'Transactions'!$J$5:$J$2004,"Income",'Transactions'!$H$5:$H$2004,H$4)</f>
        <v/>
      </c>
      <c r="I11" s="40">
        <f>SUMIFS('Transactions'!$B$5:$B$2004,'Transactions'!$J$5:$J$2004,"Income",'Transactions'!$H$5:$H$2004,I$4)</f>
        <v/>
      </c>
      <c r="J11" s="40">
        <f>SUMIFS('Transactions'!$B$5:$B$2004,'Transactions'!$J$5:$J$2004,"Income",'Transactions'!$H$5:$H$2004,J$4)</f>
        <v/>
      </c>
      <c r="K11" s="40">
        <f>SUMIFS('Transactions'!$B$5:$B$2004,'Transactions'!$J$5:$J$2004,"Income",'Transactions'!$H$5:$H$2004,K$4)</f>
        <v/>
      </c>
      <c r="L11" s="40">
        <f>SUMIFS('Transactions'!$B$5:$B$2004,'Transactions'!$J$5:$J$2004,"Income",'Transactions'!$H$5:$H$2004,L$4)</f>
        <v/>
      </c>
      <c r="M11" s="40">
        <f>SUMIFS('Transactions'!$B$5:$B$2004,'Transactions'!$J$5:$J$2004,"Income",'Transactions'!$H$5:$H$2004,M$4)</f>
        <v/>
      </c>
      <c r="N11" s="41">
        <f>SUM(B11:M11)</f>
        <v/>
      </c>
    </row>
    <row r="12">
      <c r="A12" s="39" t="inlineStr">
        <is>
          <t>Other: owner's contributions, loans, transfers between accounts</t>
        </is>
      </c>
      <c r="B12" s="40">
        <f>B6-B11</f>
        <v/>
      </c>
      <c r="C12" s="40">
        <f>C6-C11</f>
        <v/>
      </c>
      <c r="D12" s="40">
        <f>D6-D11</f>
        <v/>
      </c>
      <c r="E12" s="40">
        <f>E6-E11</f>
        <v/>
      </c>
      <c r="F12" s="40">
        <f>F6-F11</f>
        <v/>
      </c>
      <c r="G12" s="40">
        <f>G6-G11</f>
        <v/>
      </c>
      <c r="H12" s="40">
        <f>H6-H11</f>
        <v/>
      </c>
      <c r="I12" s="40">
        <f>I6-I11</f>
        <v/>
      </c>
      <c r="J12" s="40">
        <f>J6-J11</f>
        <v/>
      </c>
      <c r="K12" s="40">
        <f>K6-K11</f>
        <v/>
      </c>
      <c r="L12" s="40">
        <f>L6-L11</f>
        <v/>
      </c>
      <c r="M12" s="40">
        <f>M6-M11</f>
        <v/>
      </c>
      <c r="N12" s="41">
        <f>SUM(B12:M12)</f>
        <v/>
      </c>
    </row>
    <row r="13">
      <c r="A13" s="38" t="inlineStr">
        <is>
          <t>WHERE THE MONEY WENT</t>
        </is>
      </c>
      <c r="B13" s="38" t="n"/>
      <c r="C13" s="38" t="n"/>
      <c r="D13" s="38" t="n"/>
      <c r="E13" s="38" t="n"/>
      <c r="F13" s="38" t="n"/>
      <c r="G13" s="38" t="n"/>
      <c r="H13" s="38" t="n"/>
      <c r="I13" s="38" t="n"/>
      <c r="J13" s="38" t="n"/>
      <c r="K13" s="38" t="n"/>
      <c r="L13" s="38" t="n"/>
      <c r="M13" s="38" t="n"/>
      <c r="N13" s="38" t="n"/>
    </row>
    <row r="14">
      <c r="A14" s="39" t="inlineStr">
        <is>
          <t>On stock</t>
        </is>
      </c>
      <c r="B14" s="40">
        <f>SUMIFS('Transactions'!$C$5:$C$2004,'Transactions'!$J$5:$J$2004,"Stock purchases",'Transactions'!$H$5:$H$2004,B$4)</f>
        <v/>
      </c>
      <c r="C14" s="40">
        <f>SUMIFS('Transactions'!$C$5:$C$2004,'Transactions'!$J$5:$J$2004,"Stock purchases",'Transactions'!$H$5:$H$2004,C$4)</f>
        <v/>
      </c>
      <c r="D14" s="40">
        <f>SUMIFS('Transactions'!$C$5:$C$2004,'Transactions'!$J$5:$J$2004,"Stock purchases",'Transactions'!$H$5:$H$2004,D$4)</f>
        <v/>
      </c>
      <c r="E14" s="40">
        <f>SUMIFS('Transactions'!$C$5:$C$2004,'Transactions'!$J$5:$J$2004,"Stock purchases",'Transactions'!$H$5:$H$2004,E$4)</f>
        <v/>
      </c>
      <c r="F14" s="40">
        <f>SUMIFS('Transactions'!$C$5:$C$2004,'Transactions'!$J$5:$J$2004,"Stock purchases",'Transactions'!$H$5:$H$2004,F$4)</f>
        <v/>
      </c>
      <c r="G14" s="40">
        <f>SUMIFS('Transactions'!$C$5:$C$2004,'Transactions'!$J$5:$J$2004,"Stock purchases",'Transactions'!$H$5:$H$2004,G$4)</f>
        <v/>
      </c>
      <c r="H14" s="40">
        <f>SUMIFS('Transactions'!$C$5:$C$2004,'Transactions'!$J$5:$J$2004,"Stock purchases",'Transactions'!$H$5:$H$2004,H$4)</f>
        <v/>
      </c>
      <c r="I14" s="40">
        <f>SUMIFS('Transactions'!$C$5:$C$2004,'Transactions'!$J$5:$J$2004,"Stock purchases",'Transactions'!$H$5:$H$2004,I$4)</f>
        <v/>
      </c>
      <c r="J14" s="40">
        <f>SUMIFS('Transactions'!$C$5:$C$2004,'Transactions'!$J$5:$J$2004,"Stock purchases",'Transactions'!$H$5:$H$2004,J$4)</f>
        <v/>
      </c>
      <c r="K14" s="40">
        <f>SUMIFS('Transactions'!$C$5:$C$2004,'Transactions'!$J$5:$J$2004,"Stock purchases",'Transactions'!$H$5:$H$2004,K$4)</f>
        <v/>
      </c>
      <c r="L14" s="40">
        <f>SUMIFS('Transactions'!$C$5:$C$2004,'Transactions'!$J$5:$J$2004,"Stock purchases",'Transactions'!$H$5:$H$2004,L$4)</f>
        <v/>
      </c>
      <c r="M14" s="40">
        <f>SUMIFS('Transactions'!$C$5:$C$2004,'Transactions'!$J$5:$J$2004,"Stock purchases",'Transactions'!$H$5:$H$2004,M$4)</f>
        <v/>
      </c>
      <c r="N14" s="41">
        <f>SUM(B14:M14)</f>
        <v/>
      </c>
    </row>
    <row r="15">
      <c r="A15" s="39" t="inlineStr">
        <is>
          <t>On running the business</t>
        </is>
      </c>
      <c r="B15" s="40">
        <f>SUMIFS('Transactions'!$C$5:$C$2004,'Transactions'!$J$5:$J$2004,"Expense",'Transactions'!$H$5:$H$2004,B$4)</f>
        <v/>
      </c>
      <c r="C15" s="40">
        <f>SUMIFS('Transactions'!$C$5:$C$2004,'Transactions'!$J$5:$J$2004,"Expense",'Transactions'!$H$5:$H$2004,C$4)</f>
        <v/>
      </c>
      <c r="D15" s="40">
        <f>SUMIFS('Transactions'!$C$5:$C$2004,'Transactions'!$J$5:$J$2004,"Expense",'Transactions'!$H$5:$H$2004,D$4)</f>
        <v/>
      </c>
      <c r="E15" s="40">
        <f>SUMIFS('Transactions'!$C$5:$C$2004,'Transactions'!$J$5:$J$2004,"Expense",'Transactions'!$H$5:$H$2004,E$4)</f>
        <v/>
      </c>
      <c r="F15" s="40">
        <f>SUMIFS('Transactions'!$C$5:$C$2004,'Transactions'!$J$5:$J$2004,"Expense",'Transactions'!$H$5:$H$2004,F$4)</f>
        <v/>
      </c>
      <c r="G15" s="40">
        <f>SUMIFS('Transactions'!$C$5:$C$2004,'Transactions'!$J$5:$J$2004,"Expense",'Transactions'!$H$5:$H$2004,G$4)</f>
        <v/>
      </c>
      <c r="H15" s="40">
        <f>SUMIFS('Transactions'!$C$5:$C$2004,'Transactions'!$J$5:$J$2004,"Expense",'Transactions'!$H$5:$H$2004,H$4)</f>
        <v/>
      </c>
      <c r="I15" s="40">
        <f>SUMIFS('Transactions'!$C$5:$C$2004,'Transactions'!$J$5:$J$2004,"Expense",'Transactions'!$H$5:$H$2004,I$4)</f>
        <v/>
      </c>
      <c r="J15" s="40">
        <f>SUMIFS('Transactions'!$C$5:$C$2004,'Transactions'!$J$5:$J$2004,"Expense",'Transactions'!$H$5:$H$2004,J$4)</f>
        <v/>
      </c>
      <c r="K15" s="40">
        <f>SUMIFS('Transactions'!$C$5:$C$2004,'Transactions'!$J$5:$J$2004,"Expense",'Transactions'!$H$5:$H$2004,K$4)</f>
        <v/>
      </c>
      <c r="L15" s="40">
        <f>SUMIFS('Transactions'!$C$5:$C$2004,'Transactions'!$J$5:$J$2004,"Expense",'Transactions'!$H$5:$H$2004,L$4)</f>
        <v/>
      </c>
      <c r="M15" s="40">
        <f>SUMIFS('Transactions'!$C$5:$C$2004,'Transactions'!$J$5:$J$2004,"Expense",'Transactions'!$H$5:$H$2004,M$4)</f>
        <v/>
      </c>
      <c r="N15" s="41">
        <f>SUM(B15:M15)</f>
        <v/>
      </c>
    </row>
    <row r="16">
      <c r="A16" s="39" t="inlineStr">
        <is>
          <t>Other: owner's drawings, loans, equipment, transfers between accounts</t>
        </is>
      </c>
      <c r="B16" s="40">
        <f>B7-B14-B15</f>
        <v/>
      </c>
      <c r="C16" s="40">
        <f>C7-C14-C15</f>
        <v/>
      </c>
      <c r="D16" s="40">
        <f>D7-D14-D15</f>
        <v/>
      </c>
      <c r="E16" s="40">
        <f>E7-E14-E15</f>
        <v/>
      </c>
      <c r="F16" s="40">
        <f>F7-F14-F15</f>
        <v/>
      </c>
      <c r="G16" s="40">
        <f>G7-G14-G15</f>
        <v/>
      </c>
      <c r="H16" s="40">
        <f>H7-H14-H15</f>
        <v/>
      </c>
      <c r="I16" s="40">
        <f>I7-I14-I15</f>
        <v/>
      </c>
      <c r="J16" s="40">
        <f>J7-J14-J15</f>
        <v/>
      </c>
      <c r="K16" s="40">
        <f>K7-K14-K15</f>
        <v/>
      </c>
      <c r="L16" s="40">
        <f>L7-L14-L15</f>
        <v/>
      </c>
      <c r="M16" s="40">
        <f>M7-M14-M15</f>
        <v/>
      </c>
      <c r="N16" s="41">
        <f>SUM(B16:M16)</f>
        <v/>
      </c>
    </row>
    <row r="18">
      <c r="A18" s="38" t="inlineStr">
        <is>
          <t>MONEY IN EACH ACCOUNT at the end of the month</t>
        </is>
      </c>
      <c r="B18" s="38" t="n"/>
      <c r="C18" s="38" t="n"/>
      <c r="D18" s="38" t="n"/>
      <c r="E18" s="38" t="n"/>
      <c r="F18" s="38" t="n"/>
      <c r="G18" s="38" t="n"/>
      <c r="H18" s="38" t="n"/>
      <c r="I18" s="38" t="n"/>
      <c r="J18" s="38" t="n"/>
      <c r="K18" s="38" t="n"/>
      <c r="L18" s="38" t="n"/>
      <c r="M18" s="38" t="n"/>
      <c r="N18" s="38" t="n"/>
    </row>
    <row r="19">
      <c r="A19" s="39">
        <f>IF('Settings'!$A6="","",'Settings'!$A6)</f>
        <v/>
      </c>
      <c r="B19" s="40">
        <f>IF($A19="","",'Settings'!$B$6+SUMIFS('Transactions'!$B$5:$B$2004,'Transactions'!$E$5:$E$2004,$A19,'Transactions'!$H$5:$H$2004,"&lt;="&amp;B$4)-SUMIFS('Transactions'!$C$5:$C$2004,'Transactions'!$E$5:$E$2004,$A19,'Transactions'!$H$5:$H$2004,"&lt;="&amp;B$4))</f>
        <v/>
      </c>
      <c r="C19" s="40">
        <f>IF($A19="","",'Settings'!$B$6+SUMIFS('Transactions'!$B$5:$B$2004,'Transactions'!$E$5:$E$2004,$A19,'Transactions'!$H$5:$H$2004,"&lt;="&amp;C$4)-SUMIFS('Transactions'!$C$5:$C$2004,'Transactions'!$E$5:$E$2004,$A19,'Transactions'!$H$5:$H$2004,"&lt;="&amp;C$4))</f>
        <v/>
      </c>
      <c r="D19" s="40">
        <f>IF($A19="","",'Settings'!$B$6+SUMIFS('Transactions'!$B$5:$B$2004,'Transactions'!$E$5:$E$2004,$A19,'Transactions'!$H$5:$H$2004,"&lt;="&amp;D$4)-SUMIFS('Transactions'!$C$5:$C$2004,'Transactions'!$E$5:$E$2004,$A19,'Transactions'!$H$5:$H$2004,"&lt;="&amp;D$4))</f>
        <v/>
      </c>
      <c r="E19" s="40">
        <f>IF($A19="","",'Settings'!$B$6+SUMIFS('Transactions'!$B$5:$B$2004,'Transactions'!$E$5:$E$2004,$A19,'Transactions'!$H$5:$H$2004,"&lt;="&amp;E$4)-SUMIFS('Transactions'!$C$5:$C$2004,'Transactions'!$E$5:$E$2004,$A19,'Transactions'!$H$5:$H$2004,"&lt;="&amp;E$4))</f>
        <v/>
      </c>
      <c r="F19" s="40">
        <f>IF($A19="","",'Settings'!$B$6+SUMIFS('Transactions'!$B$5:$B$2004,'Transactions'!$E$5:$E$2004,$A19,'Transactions'!$H$5:$H$2004,"&lt;="&amp;F$4)-SUMIFS('Transactions'!$C$5:$C$2004,'Transactions'!$E$5:$E$2004,$A19,'Transactions'!$H$5:$H$2004,"&lt;="&amp;F$4))</f>
        <v/>
      </c>
      <c r="G19" s="40">
        <f>IF($A19="","",'Settings'!$B$6+SUMIFS('Transactions'!$B$5:$B$2004,'Transactions'!$E$5:$E$2004,$A19,'Transactions'!$H$5:$H$2004,"&lt;="&amp;G$4)-SUMIFS('Transactions'!$C$5:$C$2004,'Transactions'!$E$5:$E$2004,$A19,'Transactions'!$H$5:$H$2004,"&lt;="&amp;G$4))</f>
        <v/>
      </c>
      <c r="H19" s="40">
        <f>IF($A19="","",'Settings'!$B$6+SUMIFS('Transactions'!$B$5:$B$2004,'Transactions'!$E$5:$E$2004,$A19,'Transactions'!$H$5:$H$2004,"&lt;="&amp;H$4)-SUMIFS('Transactions'!$C$5:$C$2004,'Transactions'!$E$5:$E$2004,$A19,'Transactions'!$H$5:$H$2004,"&lt;="&amp;H$4))</f>
        <v/>
      </c>
      <c r="I19" s="40">
        <f>IF($A19="","",'Settings'!$B$6+SUMIFS('Transactions'!$B$5:$B$2004,'Transactions'!$E$5:$E$2004,$A19,'Transactions'!$H$5:$H$2004,"&lt;="&amp;I$4)-SUMIFS('Transactions'!$C$5:$C$2004,'Transactions'!$E$5:$E$2004,$A19,'Transactions'!$H$5:$H$2004,"&lt;="&amp;I$4))</f>
        <v/>
      </c>
      <c r="J19" s="40">
        <f>IF($A19="","",'Settings'!$B$6+SUMIFS('Transactions'!$B$5:$B$2004,'Transactions'!$E$5:$E$2004,$A19,'Transactions'!$H$5:$H$2004,"&lt;="&amp;J$4)-SUMIFS('Transactions'!$C$5:$C$2004,'Transactions'!$E$5:$E$2004,$A19,'Transactions'!$H$5:$H$2004,"&lt;="&amp;J$4))</f>
        <v/>
      </c>
      <c r="K19" s="40">
        <f>IF($A19="","",'Settings'!$B$6+SUMIFS('Transactions'!$B$5:$B$2004,'Transactions'!$E$5:$E$2004,$A19,'Transactions'!$H$5:$H$2004,"&lt;="&amp;K$4)-SUMIFS('Transactions'!$C$5:$C$2004,'Transactions'!$E$5:$E$2004,$A19,'Transactions'!$H$5:$H$2004,"&lt;="&amp;K$4))</f>
        <v/>
      </c>
      <c r="L19" s="40">
        <f>IF($A19="","",'Settings'!$B$6+SUMIFS('Transactions'!$B$5:$B$2004,'Transactions'!$E$5:$E$2004,$A19,'Transactions'!$H$5:$H$2004,"&lt;="&amp;L$4)-SUMIFS('Transactions'!$C$5:$C$2004,'Transactions'!$E$5:$E$2004,$A19,'Transactions'!$H$5:$H$2004,"&lt;="&amp;L$4))</f>
        <v/>
      </c>
      <c r="M19" s="40">
        <f>IF($A19="","",'Settings'!$B$6+SUMIFS('Transactions'!$B$5:$B$2004,'Transactions'!$E$5:$E$2004,$A19,'Transactions'!$H$5:$H$2004,"&lt;="&amp;M$4)-SUMIFS('Transactions'!$C$5:$C$2004,'Transactions'!$E$5:$E$2004,$A19,'Transactions'!$H$5:$H$2004,"&lt;="&amp;M$4))</f>
        <v/>
      </c>
      <c r="N19" s="41" t="n"/>
    </row>
    <row r="20">
      <c r="A20" s="39">
        <f>IF('Settings'!$A7="","",'Settings'!$A7)</f>
        <v/>
      </c>
      <c r="B20" s="40">
        <f>IF($A20="","",'Settings'!$B$7+SUMIFS('Transactions'!$B$5:$B$2004,'Transactions'!$E$5:$E$2004,$A20,'Transactions'!$H$5:$H$2004,"&lt;="&amp;B$4)-SUMIFS('Transactions'!$C$5:$C$2004,'Transactions'!$E$5:$E$2004,$A20,'Transactions'!$H$5:$H$2004,"&lt;="&amp;B$4))</f>
        <v/>
      </c>
      <c r="C20" s="40">
        <f>IF($A20="","",'Settings'!$B$7+SUMIFS('Transactions'!$B$5:$B$2004,'Transactions'!$E$5:$E$2004,$A20,'Transactions'!$H$5:$H$2004,"&lt;="&amp;C$4)-SUMIFS('Transactions'!$C$5:$C$2004,'Transactions'!$E$5:$E$2004,$A20,'Transactions'!$H$5:$H$2004,"&lt;="&amp;C$4))</f>
        <v/>
      </c>
      <c r="D20" s="40">
        <f>IF($A20="","",'Settings'!$B$7+SUMIFS('Transactions'!$B$5:$B$2004,'Transactions'!$E$5:$E$2004,$A20,'Transactions'!$H$5:$H$2004,"&lt;="&amp;D$4)-SUMIFS('Transactions'!$C$5:$C$2004,'Transactions'!$E$5:$E$2004,$A20,'Transactions'!$H$5:$H$2004,"&lt;="&amp;D$4))</f>
        <v/>
      </c>
      <c r="E20" s="40">
        <f>IF($A20="","",'Settings'!$B$7+SUMIFS('Transactions'!$B$5:$B$2004,'Transactions'!$E$5:$E$2004,$A20,'Transactions'!$H$5:$H$2004,"&lt;="&amp;E$4)-SUMIFS('Transactions'!$C$5:$C$2004,'Transactions'!$E$5:$E$2004,$A20,'Transactions'!$H$5:$H$2004,"&lt;="&amp;E$4))</f>
        <v/>
      </c>
      <c r="F20" s="40">
        <f>IF($A20="","",'Settings'!$B$7+SUMIFS('Transactions'!$B$5:$B$2004,'Transactions'!$E$5:$E$2004,$A20,'Transactions'!$H$5:$H$2004,"&lt;="&amp;F$4)-SUMIFS('Transactions'!$C$5:$C$2004,'Transactions'!$E$5:$E$2004,$A20,'Transactions'!$H$5:$H$2004,"&lt;="&amp;F$4))</f>
        <v/>
      </c>
      <c r="G20" s="40">
        <f>IF($A20="","",'Settings'!$B$7+SUMIFS('Transactions'!$B$5:$B$2004,'Transactions'!$E$5:$E$2004,$A20,'Transactions'!$H$5:$H$2004,"&lt;="&amp;G$4)-SUMIFS('Transactions'!$C$5:$C$2004,'Transactions'!$E$5:$E$2004,$A20,'Transactions'!$H$5:$H$2004,"&lt;="&amp;G$4))</f>
        <v/>
      </c>
      <c r="H20" s="40">
        <f>IF($A20="","",'Settings'!$B$7+SUMIFS('Transactions'!$B$5:$B$2004,'Transactions'!$E$5:$E$2004,$A20,'Transactions'!$H$5:$H$2004,"&lt;="&amp;H$4)-SUMIFS('Transactions'!$C$5:$C$2004,'Transactions'!$E$5:$E$2004,$A20,'Transactions'!$H$5:$H$2004,"&lt;="&amp;H$4))</f>
        <v/>
      </c>
      <c r="I20" s="40">
        <f>IF($A20="","",'Settings'!$B$7+SUMIFS('Transactions'!$B$5:$B$2004,'Transactions'!$E$5:$E$2004,$A20,'Transactions'!$H$5:$H$2004,"&lt;="&amp;I$4)-SUMIFS('Transactions'!$C$5:$C$2004,'Transactions'!$E$5:$E$2004,$A20,'Transactions'!$H$5:$H$2004,"&lt;="&amp;I$4))</f>
        <v/>
      </c>
      <c r="J20" s="40">
        <f>IF($A20="","",'Settings'!$B$7+SUMIFS('Transactions'!$B$5:$B$2004,'Transactions'!$E$5:$E$2004,$A20,'Transactions'!$H$5:$H$2004,"&lt;="&amp;J$4)-SUMIFS('Transactions'!$C$5:$C$2004,'Transactions'!$E$5:$E$2004,$A20,'Transactions'!$H$5:$H$2004,"&lt;="&amp;J$4))</f>
        <v/>
      </c>
      <c r="K20" s="40">
        <f>IF($A20="","",'Settings'!$B$7+SUMIFS('Transactions'!$B$5:$B$2004,'Transactions'!$E$5:$E$2004,$A20,'Transactions'!$H$5:$H$2004,"&lt;="&amp;K$4)-SUMIFS('Transactions'!$C$5:$C$2004,'Transactions'!$E$5:$E$2004,$A20,'Transactions'!$H$5:$H$2004,"&lt;="&amp;K$4))</f>
        <v/>
      </c>
      <c r="L20" s="40">
        <f>IF($A20="","",'Settings'!$B$7+SUMIFS('Transactions'!$B$5:$B$2004,'Transactions'!$E$5:$E$2004,$A20,'Transactions'!$H$5:$H$2004,"&lt;="&amp;L$4)-SUMIFS('Transactions'!$C$5:$C$2004,'Transactions'!$E$5:$E$2004,$A20,'Transactions'!$H$5:$H$2004,"&lt;="&amp;L$4))</f>
        <v/>
      </c>
      <c r="M20" s="40">
        <f>IF($A20="","",'Settings'!$B$7+SUMIFS('Transactions'!$B$5:$B$2004,'Transactions'!$E$5:$E$2004,$A20,'Transactions'!$H$5:$H$2004,"&lt;="&amp;M$4)-SUMIFS('Transactions'!$C$5:$C$2004,'Transactions'!$E$5:$E$2004,$A20,'Transactions'!$H$5:$H$2004,"&lt;="&amp;M$4))</f>
        <v/>
      </c>
      <c r="N20" s="41" t="n"/>
    </row>
    <row r="21">
      <c r="A21" s="39">
        <f>IF('Settings'!$A8="","",'Settings'!$A8)</f>
        <v/>
      </c>
      <c r="B21" s="40">
        <f>IF($A21="","",'Settings'!$B$8+SUMIFS('Transactions'!$B$5:$B$2004,'Transactions'!$E$5:$E$2004,$A21,'Transactions'!$H$5:$H$2004,"&lt;="&amp;B$4)-SUMIFS('Transactions'!$C$5:$C$2004,'Transactions'!$E$5:$E$2004,$A21,'Transactions'!$H$5:$H$2004,"&lt;="&amp;B$4))</f>
        <v/>
      </c>
      <c r="C21" s="40">
        <f>IF($A21="","",'Settings'!$B$8+SUMIFS('Transactions'!$B$5:$B$2004,'Transactions'!$E$5:$E$2004,$A21,'Transactions'!$H$5:$H$2004,"&lt;="&amp;C$4)-SUMIFS('Transactions'!$C$5:$C$2004,'Transactions'!$E$5:$E$2004,$A21,'Transactions'!$H$5:$H$2004,"&lt;="&amp;C$4))</f>
        <v/>
      </c>
      <c r="D21" s="40">
        <f>IF($A21="","",'Settings'!$B$8+SUMIFS('Transactions'!$B$5:$B$2004,'Transactions'!$E$5:$E$2004,$A21,'Transactions'!$H$5:$H$2004,"&lt;="&amp;D$4)-SUMIFS('Transactions'!$C$5:$C$2004,'Transactions'!$E$5:$E$2004,$A21,'Transactions'!$H$5:$H$2004,"&lt;="&amp;D$4))</f>
        <v/>
      </c>
      <c r="E21" s="40">
        <f>IF($A21="","",'Settings'!$B$8+SUMIFS('Transactions'!$B$5:$B$2004,'Transactions'!$E$5:$E$2004,$A21,'Transactions'!$H$5:$H$2004,"&lt;="&amp;E$4)-SUMIFS('Transactions'!$C$5:$C$2004,'Transactions'!$E$5:$E$2004,$A21,'Transactions'!$H$5:$H$2004,"&lt;="&amp;E$4))</f>
        <v/>
      </c>
      <c r="F21" s="40">
        <f>IF($A21="","",'Settings'!$B$8+SUMIFS('Transactions'!$B$5:$B$2004,'Transactions'!$E$5:$E$2004,$A21,'Transactions'!$H$5:$H$2004,"&lt;="&amp;F$4)-SUMIFS('Transactions'!$C$5:$C$2004,'Transactions'!$E$5:$E$2004,$A21,'Transactions'!$H$5:$H$2004,"&lt;="&amp;F$4))</f>
        <v/>
      </c>
      <c r="G21" s="40">
        <f>IF($A21="","",'Settings'!$B$8+SUMIFS('Transactions'!$B$5:$B$2004,'Transactions'!$E$5:$E$2004,$A21,'Transactions'!$H$5:$H$2004,"&lt;="&amp;G$4)-SUMIFS('Transactions'!$C$5:$C$2004,'Transactions'!$E$5:$E$2004,$A21,'Transactions'!$H$5:$H$2004,"&lt;="&amp;G$4))</f>
        <v/>
      </c>
      <c r="H21" s="40">
        <f>IF($A21="","",'Settings'!$B$8+SUMIFS('Transactions'!$B$5:$B$2004,'Transactions'!$E$5:$E$2004,$A21,'Transactions'!$H$5:$H$2004,"&lt;="&amp;H$4)-SUMIFS('Transactions'!$C$5:$C$2004,'Transactions'!$E$5:$E$2004,$A21,'Transactions'!$H$5:$H$2004,"&lt;="&amp;H$4))</f>
        <v/>
      </c>
      <c r="I21" s="40">
        <f>IF($A21="","",'Settings'!$B$8+SUMIFS('Transactions'!$B$5:$B$2004,'Transactions'!$E$5:$E$2004,$A21,'Transactions'!$H$5:$H$2004,"&lt;="&amp;I$4)-SUMIFS('Transactions'!$C$5:$C$2004,'Transactions'!$E$5:$E$2004,$A21,'Transactions'!$H$5:$H$2004,"&lt;="&amp;I$4))</f>
        <v/>
      </c>
      <c r="J21" s="40">
        <f>IF($A21="","",'Settings'!$B$8+SUMIFS('Transactions'!$B$5:$B$2004,'Transactions'!$E$5:$E$2004,$A21,'Transactions'!$H$5:$H$2004,"&lt;="&amp;J$4)-SUMIFS('Transactions'!$C$5:$C$2004,'Transactions'!$E$5:$E$2004,$A21,'Transactions'!$H$5:$H$2004,"&lt;="&amp;J$4))</f>
        <v/>
      </c>
      <c r="K21" s="40">
        <f>IF($A21="","",'Settings'!$B$8+SUMIFS('Transactions'!$B$5:$B$2004,'Transactions'!$E$5:$E$2004,$A21,'Transactions'!$H$5:$H$2004,"&lt;="&amp;K$4)-SUMIFS('Transactions'!$C$5:$C$2004,'Transactions'!$E$5:$E$2004,$A21,'Transactions'!$H$5:$H$2004,"&lt;="&amp;K$4))</f>
        <v/>
      </c>
      <c r="L21" s="40">
        <f>IF($A21="","",'Settings'!$B$8+SUMIFS('Transactions'!$B$5:$B$2004,'Transactions'!$E$5:$E$2004,$A21,'Transactions'!$H$5:$H$2004,"&lt;="&amp;L$4)-SUMIFS('Transactions'!$C$5:$C$2004,'Transactions'!$E$5:$E$2004,$A21,'Transactions'!$H$5:$H$2004,"&lt;="&amp;L$4))</f>
        <v/>
      </c>
      <c r="M21" s="40">
        <f>IF($A21="","",'Settings'!$B$8+SUMIFS('Transactions'!$B$5:$B$2004,'Transactions'!$E$5:$E$2004,$A21,'Transactions'!$H$5:$H$2004,"&lt;="&amp;M$4)-SUMIFS('Transactions'!$C$5:$C$2004,'Transactions'!$E$5:$E$2004,$A21,'Transactions'!$H$5:$H$2004,"&lt;="&amp;M$4))</f>
        <v/>
      </c>
      <c r="N21" s="41" t="n"/>
    </row>
    <row r="22">
      <c r="A22" s="39">
        <f>IF('Settings'!$A9="","",'Settings'!$A9)</f>
        <v/>
      </c>
      <c r="B22" s="40">
        <f>IF($A22="","",'Settings'!$B$9+SUMIFS('Transactions'!$B$5:$B$2004,'Transactions'!$E$5:$E$2004,$A22,'Transactions'!$H$5:$H$2004,"&lt;="&amp;B$4)-SUMIFS('Transactions'!$C$5:$C$2004,'Transactions'!$E$5:$E$2004,$A22,'Transactions'!$H$5:$H$2004,"&lt;="&amp;B$4))</f>
        <v/>
      </c>
      <c r="C22" s="40">
        <f>IF($A22="","",'Settings'!$B$9+SUMIFS('Transactions'!$B$5:$B$2004,'Transactions'!$E$5:$E$2004,$A22,'Transactions'!$H$5:$H$2004,"&lt;="&amp;C$4)-SUMIFS('Transactions'!$C$5:$C$2004,'Transactions'!$E$5:$E$2004,$A22,'Transactions'!$H$5:$H$2004,"&lt;="&amp;C$4))</f>
        <v/>
      </c>
      <c r="D22" s="40">
        <f>IF($A22="","",'Settings'!$B$9+SUMIFS('Transactions'!$B$5:$B$2004,'Transactions'!$E$5:$E$2004,$A22,'Transactions'!$H$5:$H$2004,"&lt;="&amp;D$4)-SUMIFS('Transactions'!$C$5:$C$2004,'Transactions'!$E$5:$E$2004,$A22,'Transactions'!$H$5:$H$2004,"&lt;="&amp;D$4))</f>
        <v/>
      </c>
      <c r="E22" s="40">
        <f>IF($A22="","",'Settings'!$B$9+SUMIFS('Transactions'!$B$5:$B$2004,'Transactions'!$E$5:$E$2004,$A22,'Transactions'!$H$5:$H$2004,"&lt;="&amp;E$4)-SUMIFS('Transactions'!$C$5:$C$2004,'Transactions'!$E$5:$E$2004,$A22,'Transactions'!$H$5:$H$2004,"&lt;="&amp;E$4))</f>
        <v/>
      </c>
      <c r="F22" s="40">
        <f>IF($A22="","",'Settings'!$B$9+SUMIFS('Transactions'!$B$5:$B$2004,'Transactions'!$E$5:$E$2004,$A22,'Transactions'!$H$5:$H$2004,"&lt;="&amp;F$4)-SUMIFS('Transactions'!$C$5:$C$2004,'Transactions'!$E$5:$E$2004,$A22,'Transactions'!$H$5:$H$2004,"&lt;="&amp;F$4))</f>
        <v/>
      </c>
      <c r="G22" s="40">
        <f>IF($A22="","",'Settings'!$B$9+SUMIFS('Transactions'!$B$5:$B$2004,'Transactions'!$E$5:$E$2004,$A22,'Transactions'!$H$5:$H$2004,"&lt;="&amp;G$4)-SUMIFS('Transactions'!$C$5:$C$2004,'Transactions'!$E$5:$E$2004,$A22,'Transactions'!$H$5:$H$2004,"&lt;="&amp;G$4))</f>
        <v/>
      </c>
      <c r="H22" s="40">
        <f>IF($A22="","",'Settings'!$B$9+SUMIFS('Transactions'!$B$5:$B$2004,'Transactions'!$E$5:$E$2004,$A22,'Transactions'!$H$5:$H$2004,"&lt;="&amp;H$4)-SUMIFS('Transactions'!$C$5:$C$2004,'Transactions'!$E$5:$E$2004,$A22,'Transactions'!$H$5:$H$2004,"&lt;="&amp;H$4))</f>
        <v/>
      </c>
      <c r="I22" s="40">
        <f>IF($A22="","",'Settings'!$B$9+SUMIFS('Transactions'!$B$5:$B$2004,'Transactions'!$E$5:$E$2004,$A22,'Transactions'!$H$5:$H$2004,"&lt;="&amp;I$4)-SUMIFS('Transactions'!$C$5:$C$2004,'Transactions'!$E$5:$E$2004,$A22,'Transactions'!$H$5:$H$2004,"&lt;="&amp;I$4))</f>
        <v/>
      </c>
      <c r="J22" s="40">
        <f>IF($A22="","",'Settings'!$B$9+SUMIFS('Transactions'!$B$5:$B$2004,'Transactions'!$E$5:$E$2004,$A22,'Transactions'!$H$5:$H$2004,"&lt;="&amp;J$4)-SUMIFS('Transactions'!$C$5:$C$2004,'Transactions'!$E$5:$E$2004,$A22,'Transactions'!$H$5:$H$2004,"&lt;="&amp;J$4))</f>
        <v/>
      </c>
      <c r="K22" s="40">
        <f>IF($A22="","",'Settings'!$B$9+SUMIFS('Transactions'!$B$5:$B$2004,'Transactions'!$E$5:$E$2004,$A22,'Transactions'!$H$5:$H$2004,"&lt;="&amp;K$4)-SUMIFS('Transactions'!$C$5:$C$2004,'Transactions'!$E$5:$E$2004,$A22,'Transactions'!$H$5:$H$2004,"&lt;="&amp;K$4))</f>
        <v/>
      </c>
      <c r="L22" s="40">
        <f>IF($A22="","",'Settings'!$B$9+SUMIFS('Transactions'!$B$5:$B$2004,'Transactions'!$E$5:$E$2004,$A22,'Transactions'!$H$5:$H$2004,"&lt;="&amp;L$4)-SUMIFS('Transactions'!$C$5:$C$2004,'Transactions'!$E$5:$E$2004,$A22,'Transactions'!$H$5:$H$2004,"&lt;="&amp;L$4))</f>
        <v/>
      </c>
      <c r="M22" s="40">
        <f>IF($A22="","",'Settings'!$B$9+SUMIFS('Transactions'!$B$5:$B$2004,'Transactions'!$E$5:$E$2004,$A22,'Transactions'!$H$5:$H$2004,"&lt;="&amp;M$4)-SUMIFS('Transactions'!$C$5:$C$2004,'Transactions'!$E$5:$E$2004,$A22,'Transactions'!$H$5:$H$2004,"&lt;="&amp;M$4))</f>
        <v/>
      </c>
      <c r="N22" s="41" t="n"/>
    </row>
    <row r="23">
      <c r="A23" s="39">
        <f>IF('Settings'!$A10="","",'Settings'!$A10)</f>
        <v/>
      </c>
      <c r="B23" s="40">
        <f>IF($A23="","",'Settings'!$B$10+SUMIFS('Transactions'!$B$5:$B$2004,'Transactions'!$E$5:$E$2004,$A23,'Transactions'!$H$5:$H$2004,"&lt;="&amp;B$4)-SUMIFS('Transactions'!$C$5:$C$2004,'Transactions'!$E$5:$E$2004,$A23,'Transactions'!$H$5:$H$2004,"&lt;="&amp;B$4))</f>
        <v/>
      </c>
      <c r="C23" s="40">
        <f>IF($A23="","",'Settings'!$B$10+SUMIFS('Transactions'!$B$5:$B$2004,'Transactions'!$E$5:$E$2004,$A23,'Transactions'!$H$5:$H$2004,"&lt;="&amp;C$4)-SUMIFS('Transactions'!$C$5:$C$2004,'Transactions'!$E$5:$E$2004,$A23,'Transactions'!$H$5:$H$2004,"&lt;="&amp;C$4))</f>
        <v/>
      </c>
      <c r="D23" s="40">
        <f>IF($A23="","",'Settings'!$B$10+SUMIFS('Transactions'!$B$5:$B$2004,'Transactions'!$E$5:$E$2004,$A23,'Transactions'!$H$5:$H$2004,"&lt;="&amp;D$4)-SUMIFS('Transactions'!$C$5:$C$2004,'Transactions'!$E$5:$E$2004,$A23,'Transactions'!$H$5:$H$2004,"&lt;="&amp;D$4))</f>
        <v/>
      </c>
      <c r="E23" s="40">
        <f>IF($A23="","",'Settings'!$B$10+SUMIFS('Transactions'!$B$5:$B$2004,'Transactions'!$E$5:$E$2004,$A23,'Transactions'!$H$5:$H$2004,"&lt;="&amp;E$4)-SUMIFS('Transactions'!$C$5:$C$2004,'Transactions'!$E$5:$E$2004,$A23,'Transactions'!$H$5:$H$2004,"&lt;="&amp;E$4))</f>
        <v/>
      </c>
      <c r="F23" s="40">
        <f>IF($A23="","",'Settings'!$B$10+SUMIFS('Transactions'!$B$5:$B$2004,'Transactions'!$E$5:$E$2004,$A23,'Transactions'!$H$5:$H$2004,"&lt;="&amp;F$4)-SUMIFS('Transactions'!$C$5:$C$2004,'Transactions'!$E$5:$E$2004,$A23,'Transactions'!$H$5:$H$2004,"&lt;="&amp;F$4))</f>
        <v/>
      </c>
      <c r="G23" s="40">
        <f>IF($A23="","",'Settings'!$B$10+SUMIFS('Transactions'!$B$5:$B$2004,'Transactions'!$E$5:$E$2004,$A23,'Transactions'!$H$5:$H$2004,"&lt;="&amp;G$4)-SUMIFS('Transactions'!$C$5:$C$2004,'Transactions'!$E$5:$E$2004,$A23,'Transactions'!$H$5:$H$2004,"&lt;="&amp;G$4))</f>
        <v/>
      </c>
      <c r="H23" s="40">
        <f>IF($A23="","",'Settings'!$B$10+SUMIFS('Transactions'!$B$5:$B$2004,'Transactions'!$E$5:$E$2004,$A23,'Transactions'!$H$5:$H$2004,"&lt;="&amp;H$4)-SUMIFS('Transactions'!$C$5:$C$2004,'Transactions'!$E$5:$E$2004,$A23,'Transactions'!$H$5:$H$2004,"&lt;="&amp;H$4))</f>
        <v/>
      </c>
      <c r="I23" s="40">
        <f>IF($A23="","",'Settings'!$B$10+SUMIFS('Transactions'!$B$5:$B$2004,'Transactions'!$E$5:$E$2004,$A23,'Transactions'!$H$5:$H$2004,"&lt;="&amp;I$4)-SUMIFS('Transactions'!$C$5:$C$2004,'Transactions'!$E$5:$E$2004,$A23,'Transactions'!$H$5:$H$2004,"&lt;="&amp;I$4))</f>
        <v/>
      </c>
      <c r="J23" s="40">
        <f>IF($A23="","",'Settings'!$B$10+SUMIFS('Transactions'!$B$5:$B$2004,'Transactions'!$E$5:$E$2004,$A23,'Transactions'!$H$5:$H$2004,"&lt;="&amp;J$4)-SUMIFS('Transactions'!$C$5:$C$2004,'Transactions'!$E$5:$E$2004,$A23,'Transactions'!$H$5:$H$2004,"&lt;="&amp;J$4))</f>
        <v/>
      </c>
      <c r="K23" s="40">
        <f>IF($A23="","",'Settings'!$B$10+SUMIFS('Transactions'!$B$5:$B$2004,'Transactions'!$E$5:$E$2004,$A23,'Transactions'!$H$5:$H$2004,"&lt;="&amp;K$4)-SUMIFS('Transactions'!$C$5:$C$2004,'Transactions'!$E$5:$E$2004,$A23,'Transactions'!$H$5:$H$2004,"&lt;="&amp;K$4))</f>
        <v/>
      </c>
      <c r="L23" s="40">
        <f>IF($A23="","",'Settings'!$B$10+SUMIFS('Transactions'!$B$5:$B$2004,'Transactions'!$E$5:$E$2004,$A23,'Transactions'!$H$5:$H$2004,"&lt;="&amp;L$4)-SUMIFS('Transactions'!$C$5:$C$2004,'Transactions'!$E$5:$E$2004,$A23,'Transactions'!$H$5:$H$2004,"&lt;="&amp;L$4))</f>
        <v/>
      </c>
      <c r="M23" s="40">
        <f>IF($A23="","",'Settings'!$B$10+SUMIFS('Transactions'!$B$5:$B$2004,'Transactions'!$E$5:$E$2004,$A23,'Transactions'!$H$5:$H$2004,"&lt;="&amp;M$4)-SUMIFS('Transactions'!$C$5:$C$2004,'Transactions'!$E$5:$E$2004,$A23,'Transactions'!$H$5:$H$2004,"&lt;="&amp;M$4))</f>
        <v/>
      </c>
      <c r="N23" s="41" t="n"/>
    </row>
    <row r="24">
      <c r="A24" s="39">
        <f>IF('Settings'!$A11="","",'Settings'!$A11)</f>
        <v/>
      </c>
      <c r="B24" s="40">
        <f>IF($A24="","",'Settings'!$B$11+SUMIFS('Transactions'!$B$5:$B$2004,'Transactions'!$E$5:$E$2004,$A24,'Transactions'!$H$5:$H$2004,"&lt;="&amp;B$4)-SUMIFS('Transactions'!$C$5:$C$2004,'Transactions'!$E$5:$E$2004,$A24,'Transactions'!$H$5:$H$2004,"&lt;="&amp;B$4))</f>
        <v/>
      </c>
      <c r="C24" s="40">
        <f>IF($A24="","",'Settings'!$B$11+SUMIFS('Transactions'!$B$5:$B$2004,'Transactions'!$E$5:$E$2004,$A24,'Transactions'!$H$5:$H$2004,"&lt;="&amp;C$4)-SUMIFS('Transactions'!$C$5:$C$2004,'Transactions'!$E$5:$E$2004,$A24,'Transactions'!$H$5:$H$2004,"&lt;="&amp;C$4))</f>
        <v/>
      </c>
      <c r="D24" s="40">
        <f>IF($A24="","",'Settings'!$B$11+SUMIFS('Transactions'!$B$5:$B$2004,'Transactions'!$E$5:$E$2004,$A24,'Transactions'!$H$5:$H$2004,"&lt;="&amp;D$4)-SUMIFS('Transactions'!$C$5:$C$2004,'Transactions'!$E$5:$E$2004,$A24,'Transactions'!$H$5:$H$2004,"&lt;="&amp;D$4))</f>
        <v/>
      </c>
      <c r="E24" s="40">
        <f>IF($A24="","",'Settings'!$B$11+SUMIFS('Transactions'!$B$5:$B$2004,'Transactions'!$E$5:$E$2004,$A24,'Transactions'!$H$5:$H$2004,"&lt;="&amp;E$4)-SUMIFS('Transactions'!$C$5:$C$2004,'Transactions'!$E$5:$E$2004,$A24,'Transactions'!$H$5:$H$2004,"&lt;="&amp;E$4))</f>
        <v/>
      </c>
      <c r="F24" s="40">
        <f>IF($A24="","",'Settings'!$B$11+SUMIFS('Transactions'!$B$5:$B$2004,'Transactions'!$E$5:$E$2004,$A24,'Transactions'!$H$5:$H$2004,"&lt;="&amp;F$4)-SUMIFS('Transactions'!$C$5:$C$2004,'Transactions'!$E$5:$E$2004,$A24,'Transactions'!$H$5:$H$2004,"&lt;="&amp;F$4))</f>
        <v/>
      </c>
      <c r="G24" s="40">
        <f>IF($A24="","",'Settings'!$B$11+SUMIFS('Transactions'!$B$5:$B$2004,'Transactions'!$E$5:$E$2004,$A24,'Transactions'!$H$5:$H$2004,"&lt;="&amp;G$4)-SUMIFS('Transactions'!$C$5:$C$2004,'Transactions'!$E$5:$E$2004,$A24,'Transactions'!$H$5:$H$2004,"&lt;="&amp;G$4))</f>
        <v/>
      </c>
      <c r="H24" s="40">
        <f>IF($A24="","",'Settings'!$B$11+SUMIFS('Transactions'!$B$5:$B$2004,'Transactions'!$E$5:$E$2004,$A24,'Transactions'!$H$5:$H$2004,"&lt;="&amp;H$4)-SUMIFS('Transactions'!$C$5:$C$2004,'Transactions'!$E$5:$E$2004,$A24,'Transactions'!$H$5:$H$2004,"&lt;="&amp;H$4))</f>
        <v/>
      </c>
      <c r="I24" s="40">
        <f>IF($A24="","",'Settings'!$B$11+SUMIFS('Transactions'!$B$5:$B$2004,'Transactions'!$E$5:$E$2004,$A24,'Transactions'!$H$5:$H$2004,"&lt;="&amp;I$4)-SUMIFS('Transactions'!$C$5:$C$2004,'Transactions'!$E$5:$E$2004,$A24,'Transactions'!$H$5:$H$2004,"&lt;="&amp;I$4))</f>
        <v/>
      </c>
      <c r="J24" s="40">
        <f>IF($A24="","",'Settings'!$B$11+SUMIFS('Transactions'!$B$5:$B$2004,'Transactions'!$E$5:$E$2004,$A24,'Transactions'!$H$5:$H$2004,"&lt;="&amp;J$4)-SUMIFS('Transactions'!$C$5:$C$2004,'Transactions'!$E$5:$E$2004,$A24,'Transactions'!$H$5:$H$2004,"&lt;="&amp;J$4))</f>
        <v/>
      </c>
      <c r="K24" s="40">
        <f>IF($A24="","",'Settings'!$B$11+SUMIFS('Transactions'!$B$5:$B$2004,'Transactions'!$E$5:$E$2004,$A24,'Transactions'!$H$5:$H$2004,"&lt;="&amp;K$4)-SUMIFS('Transactions'!$C$5:$C$2004,'Transactions'!$E$5:$E$2004,$A24,'Transactions'!$H$5:$H$2004,"&lt;="&amp;K$4))</f>
        <v/>
      </c>
      <c r="L24" s="40">
        <f>IF($A24="","",'Settings'!$B$11+SUMIFS('Transactions'!$B$5:$B$2004,'Transactions'!$E$5:$E$2004,$A24,'Transactions'!$H$5:$H$2004,"&lt;="&amp;L$4)-SUMIFS('Transactions'!$C$5:$C$2004,'Transactions'!$E$5:$E$2004,$A24,'Transactions'!$H$5:$H$2004,"&lt;="&amp;L$4))</f>
        <v/>
      </c>
      <c r="M24" s="40">
        <f>IF($A24="","",'Settings'!$B$11+SUMIFS('Transactions'!$B$5:$B$2004,'Transactions'!$E$5:$E$2004,$A24,'Transactions'!$H$5:$H$2004,"&lt;="&amp;M$4)-SUMIFS('Transactions'!$C$5:$C$2004,'Transactions'!$E$5:$E$2004,$A24,'Transactions'!$H$5:$H$2004,"&lt;="&amp;M$4))</f>
        <v/>
      </c>
      <c r="N24" s="41" t="n"/>
    </row>
    <row r="25">
      <c r="A25" s="39">
        <f>IF('Settings'!$A12="","",'Settings'!$A12)</f>
        <v/>
      </c>
      <c r="B25" s="40">
        <f>IF($A25="","",'Settings'!$B$12+SUMIFS('Transactions'!$B$5:$B$2004,'Transactions'!$E$5:$E$2004,$A25,'Transactions'!$H$5:$H$2004,"&lt;="&amp;B$4)-SUMIFS('Transactions'!$C$5:$C$2004,'Transactions'!$E$5:$E$2004,$A25,'Transactions'!$H$5:$H$2004,"&lt;="&amp;B$4))</f>
        <v/>
      </c>
      <c r="C25" s="40">
        <f>IF($A25="","",'Settings'!$B$12+SUMIFS('Transactions'!$B$5:$B$2004,'Transactions'!$E$5:$E$2004,$A25,'Transactions'!$H$5:$H$2004,"&lt;="&amp;C$4)-SUMIFS('Transactions'!$C$5:$C$2004,'Transactions'!$E$5:$E$2004,$A25,'Transactions'!$H$5:$H$2004,"&lt;="&amp;C$4))</f>
        <v/>
      </c>
      <c r="D25" s="40">
        <f>IF($A25="","",'Settings'!$B$12+SUMIFS('Transactions'!$B$5:$B$2004,'Transactions'!$E$5:$E$2004,$A25,'Transactions'!$H$5:$H$2004,"&lt;="&amp;D$4)-SUMIFS('Transactions'!$C$5:$C$2004,'Transactions'!$E$5:$E$2004,$A25,'Transactions'!$H$5:$H$2004,"&lt;="&amp;D$4))</f>
        <v/>
      </c>
      <c r="E25" s="40">
        <f>IF($A25="","",'Settings'!$B$12+SUMIFS('Transactions'!$B$5:$B$2004,'Transactions'!$E$5:$E$2004,$A25,'Transactions'!$H$5:$H$2004,"&lt;="&amp;E$4)-SUMIFS('Transactions'!$C$5:$C$2004,'Transactions'!$E$5:$E$2004,$A25,'Transactions'!$H$5:$H$2004,"&lt;="&amp;E$4))</f>
        <v/>
      </c>
      <c r="F25" s="40">
        <f>IF($A25="","",'Settings'!$B$12+SUMIFS('Transactions'!$B$5:$B$2004,'Transactions'!$E$5:$E$2004,$A25,'Transactions'!$H$5:$H$2004,"&lt;="&amp;F$4)-SUMIFS('Transactions'!$C$5:$C$2004,'Transactions'!$E$5:$E$2004,$A25,'Transactions'!$H$5:$H$2004,"&lt;="&amp;F$4))</f>
        <v/>
      </c>
      <c r="G25" s="40">
        <f>IF($A25="","",'Settings'!$B$12+SUMIFS('Transactions'!$B$5:$B$2004,'Transactions'!$E$5:$E$2004,$A25,'Transactions'!$H$5:$H$2004,"&lt;="&amp;G$4)-SUMIFS('Transactions'!$C$5:$C$2004,'Transactions'!$E$5:$E$2004,$A25,'Transactions'!$H$5:$H$2004,"&lt;="&amp;G$4))</f>
        <v/>
      </c>
      <c r="H25" s="40">
        <f>IF($A25="","",'Settings'!$B$12+SUMIFS('Transactions'!$B$5:$B$2004,'Transactions'!$E$5:$E$2004,$A25,'Transactions'!$H$5:$H$2004,"&lt;="&amp;H$4)-SUMIFS('Transactions'!$C$5:$C$2004,'Transactions'!$E$5:$E$2004,$A25,'Transactions'!$H$5:$H$2004,"&lt;="&amp;H$4))</f>
        <v/>
      </c>
      <c r="I25" s="40">
        <f>IF($A25="","",'Settings'!$B$12+SUMIFS('Transactions'!$B$5:$B$2004,'Transactions'!$E$5:$E$2004,$A25,'Transactions'!$H$5:$H$2004,"&lt;="&amp;I$4)-SUMIFS('Transactions'!$C$5:$C$2004,'Transactions'!$E$5:$E$2004,$A25,'Transactions'!$H$5:$H$2004,"&lt;="&amp;I$4))</f>
        <v/>
      </c>
      <c r="J25" s="40">
        <f>IF($A25="","",'Settings'!$B$12+SUMIFS('Transactions'!$B$5:$B$2004,'Transactions'!$E$5:$E$2004,$A25,'Transactions'!$H$5:$H$2004,"&lt;="&amp;J$4)-SUMIFS('Transactions'!$C$5:$C$2004,'Transactions'!$E$5:$E$2004,$A25,'Transactions'!$H$5:$H$2004,"&lt;="&amp;J$4))</f>
        <v/>
      </c>
      <c r="K25" s="40">
        <f>IF($A25="","",'Settings'!$B$12+SUMIFS('Transactions'!$B$5:$B$2004,'Transactions'!$E$5:$E$2004,$A25,'Transactions'!$H$5:$H$2004,"&lt;="&amp;K$4)-SUMIFS('Transactions'!$C$5:$C$2004,'Transactions'!$E$5:$E$2004,$A25,'Transactions'!$H$5:$H$2004,"&lt;="&amp;K$4))</f>
        <v/>
      </c>
      <c r="L25" s="40">
        <f>IF($A25="","",'Settings'!$B$12+SUMIFS('Transactions'!$B$5:$B$2004,'Transactions'!$E$5:$E$2004,$A25,'Transactions'!$H$5:$H$2004,"&lt;="&amp;L$4)-SUMIFS('Transactions'!$C$5:$C$2004,'Transactions'!$E$5:$E$2004,$A25,'Transactions'!$H$5:$H$2004,"&lt;="&amp;L$4))</f>
        <v/>
      </c>
      <c r="M25" s="40">
        <f>IF($A25="","",'Settings'!$B$12+SUMIFS('Transactions'!$B$5:$B$2004,'Transactions'!$E$5:$E$2004,$A25,'Transactions'!$H$5:$H$2004,"&lt;="&amp;M$4)-SUMIFS('Transactions'!$C$5:$C$2004,'Transactions'!$E$5:$E$2004,$A25,'Transactions'!$H$5:$H$2004,"&lt;="&amp;M$4))</f>
        <v/>
      </c>
      <c r="N25" s="41" t="n"/>
    </row>
    <row r="26">
      <c r="A26" s="39">
        <f>IF('Settings'!$A13="","",'Settings'!$A13)</f>
        <v/>
      </c>
      <c r="B26" s="40">
        <f>IF($A26="","",'Settings'!$B$13+SUMIFS('Transactions'!$B$5:$B$2004,'Transactions'!$E$5:$E$2004,$A26,'Transactions'!$H$5:$H$2004,"&lt;="&amp;B$4)-SUMIFS('Transactions'!$C$5:$C$2004,'Transactions'!$E$5:$E$2004,$A26,'Transactions'!$H$5:$H$2004,"&lt;="&amp;B$4))</f>
        <v/>
      </c>
      <c r="C26" s="40">
        <f>IF($A26="","",'Settings'!$B$13+SUMIFS('Transactions'!$B$5:$B$2004,'Transactions'!$E$5:$E$2004,$A26,'Transactions'!$H$5:$H$2004,"&lt;="&amp;C$4)-SUMIFS('Transactions'!$C$5:$C$2004,'Transactions'!$E$5:$E$2004,$A26,'Transactions'!$H$5:$H$2004,"&lt;="&amp;C$4))</f>
        <v/>
      </c>
      <c r="D26" s="40">
        <f>IF($A26="","",'Settings'!$B$13+SUMIFS('Transactions'!$B$5:$B$2004,'Transactions'!$E$5:$E$2004,$A26,'Transactions'!$H$5:$H$2004,"&lt;="&amp;D$4)-SUMIFS('Transactions'!$C$5:$C$2004,'Transactions'!$E$5:$E$2004,$A26,'Transactions'!$H$5:$H$2004,"&lt;="&amp;D$4))</f>
        <v/>
      </c>
      <c r="E26" s="40">
        <f>IF($A26="","",'Settings'!$B$13+SUMIFS('Transactions'!$B$5:$B$2004,'Transactions'!$E$5:$E$2004,$A26,'Transactions'!$H$5:$H$2004,"&lt;="&amp;E$4)-SUMIFS('Transactions'!$C$5:$C$2004,'Transactions'!$E$5:$E$2004,$A26,'Transactions'!$H$5:$H$2004,"&lt;="&amp;E$4))</f>
        <v/>
      </c>
      <c r="F26" s="40">
        <f>IF($A26="","",'Settings'!$B$13+SUMIFS('Transactions'!$B$5:$B$2004,'Transactions'!$E$5:$E$2004,$A26,'Transactions'!$H$5:$H$2004,"&lt;="&amp;F$4)-SUMIFS('Transactions'!$C$5:$C$2004,'Transactions'!$E$5:$E$2004,$A26,'Transactions'!$H$5:$H$2004,"&lt;="&amp;F$4))</f>
        <v/>
      </c>
      <c r="G26" s="40">
        <f>IF($A26="","",'Settings'!$B$13+SUMIFS('Transactions'!$B$5:$B$2004,'Transactions'!$E$5:$E$2004,$A26,'Transactions'!$H$5:$H$2004,"&lt;="&amp;G$4)-SUMIFS('Transactions'!$C$5:$C$2004,'Transactions'!$E$5:$E$2004,$A26,'Transactions'!$H$5:$H$2004,"&lt;="&amp;G$4))</f>
        <v/>
      </c>
      <c r="H26" s="40">
        <f>IF($A26="","",'Settings'!$B$13+SUMIFS('Transactions'!$B$5:$B$2004,'Transactions'!$E$5:$E$2004,$A26,'Transactions'!$H$5:$H$2004,"&lt;="&amp;H$4)-SUMIFS('Transactions'!$C$5:$C$2004,'Transactions'!$E$5:$E$2004,$A26,'Transactions'!$H$5:$H$2004,"&lt;="&amp;H$4))</f>
        <v/>
      </c>
      <c r="I26" s="40">
        <f>IF($A26="","",'Settings'!$B$13+SUMIFS('Transactions'!$B$5:$B$2004,'Transactions'!$E$5:$E$2004,$A26,'Transactions'!$H$5:$H$2004,"&lt;="&amp;I$4)-SUMIFS('Transactions'!$C$5:$C$2004,'Transactions'!$E$5:$E$2004,$A26,'Transactions'!$H$5:$H$2004,"&lt;="&amp;I$4))</f>
        <v/>
      </c>
      <c r="J26" s="40">
        <f>IF($A26="","",'Settings'!$B$13+SUMIFS('Transactions'!$B$5:$B$2004,'Transactions'!$E$5:$E$2004,$A26,'Transactions'!$H$5:$H$2004,"&lt;="&amp;J$4)-SUMIFS('Transactions'!$C$5:$C$2004,'Transactions'!$E$5:$E$2004,$A26,'Transactions'!$H$5:$H$2004,"&lt;="&amp;J$4))</f>
        <v/>
      </c>
      <c r="K26" s="40">
        <f>IF($A26="","",'Settings'!$B$13+SUMIFS('Transactions'!$B$5:$B$2004,'Transactions'!$E$5:$E$2004,$A26,'Transactions'!$H$5:$H$2004,"&lt;="&amp;K$4)-SUMIFS('Transactions'!$C$5:$C$2004,'Transactions'!$E$5:$E$2004,$A26,'Transactions'!$H$5:$H$2004,"&lt;="&amp;K$4))</f>
        <v/>
      </c>
      <c r="L26" s="40">
        <f>IF($A26="","",'Settings'!$B$13+SUMIFS('Transactions'!$B$5:$B$2004,'Transactions'!$E$5:$E$2004,$A26,'Transactions'!$H$5:$H$2004,"&lt;="&amp;L$4)-SUMIFS('Transactions'!$C$5:$C$2004,'Transactions'!$E$5:$E$2004,$A26,'Transactions'!$H$5:$H$2004,"&lt;="&amp;L$4))</f>
        <v/>
      </c>
      <c r="M26" s="40">
        <f>IF($A26="","",'Settings'!$B$13+SUMIFS('Transactions'!$B$5:$B$2004,'Transactions'!$E$5:$E$2004,$A26,'Transactions'!$H$5:$H$2004,"&lt;="&amp;M$4)-SUMIFS('Transactions'!$C$5:$C$2004,'Transactions'!$E$5:$E$2004,$A26,'Transactions'!$H$5:$H$2004,"&lt;="&amp;M$4))</f>
        <v/>
      </c>
      <c r="N26" s="41" t="n"/>
    </row>
    <row r="27">
      <c r="A27" s="49" t="inlineStr">
        <is>
          <t>Transactions without an account (should be 0)</t>
        </is>
      </c>
      <c r="B27" s="50">
        <f>B8-SUM(B19:B26)</f>
        <v/>
      </c>
      <c r="C27" s="50">
        <f>C8-SUM(C19:C26)</f>
        <v/>
      </c>
      <c r="D27" s="50">
        <f>D8-SUM(D19:D26)</f>
        <v/>
      </c>
      <c r="E27" s="50">
        <f>E8-SUM(E19:E26)</f>
        <v/>
      </c>
      <c r="F27" s="50">
        <f>F8-SUM(F19:F26)</f>
        <v/>
      </c>
      <c r="G27" s="50">
        <f>G8-SUM(G19:G26)</f>
        <v/>
      </c>
      <c r="H27" s="50">
        <f>H8-SUM(H19:H26)</f>
        <v/>
      </c>
      <c r="I27" s="50">
        <f>I8-SUM(I19:I26)</f>
        <v/>
      </c>
      <c r="J27" s="50">
        <f>J8-SUM(J19:J26)</f>
        <v/>
      </c>
      <c r="K27" s="50">
        <f>K8-SUM(K19:K26)</f>
        <v/>
      </c>
      <c r="L27" s="50">
        <f>L8-SUM(L19:L26)</f>
        <v/>
      </c>
      <c r="M27" s="50">
        <f>M8-SUM(M19:M26)</f>
        <v/>
      </c>
      <c r="N27" s="51" t="n"/>
    </row>
  </sheetData>
  <conditionalFormatting sqref="B8:M8">
    <cfRule type="expression" priority="1" dxfId="0">
      <formula>B8&lt;0</formula>
    </cfRule>
  </conditionalFormatting>
  <conditionalFormatting sqref="B19:M26">
    <cfRule type="expression" priority="2" dxfId="0">
      <formula>AND(ISNUMBER(B19),B19&lt;0)</formula>
    </cfRule>
  </conditionalFormatting>
  <conditionalFormatting sqref="B27:M27">
    <cfRule type="expression" priority="3" dxfId="0">
      <formula>ROUND(B27,2)&lt;&gt;0</formula>
    </cfRule>
  </conditionalFormatting>
  <printOptions horizontalCentered="1"/>
  <pageMargins left="0.75" right="0.75" top="1" bottom="1" header="0.5" footer="0.5"/>
  <pageSetup orientation="landscape" paperSize="9" fitToHeight="0" fitToWidth="1"/>
</worksheet>
</file>

<file path=xl/worksheets/sheet6.xml><?xml version="1.0" encoding="utf-8"?>
<worksheet xmlns="http://schemas.openxmlformats.org/spreadsheetml/2006/main">
  <sheetPr>
    <tabColor rgb="002F80ED"/>
    <outlinePr summaryBelow="1" summaryRight="1"/>
    <pageSetUpPr fitToPage="1"/>
  </sheetPr>
  <dimension ref="A1:N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5" customWidth="1" min="2" max="2"/>
    <col width="14.5" customWidth="1" min="3" max="3"/>
    <col width="14.5" customWidth="1" min="4" max="4"/>
    <col width="14.5" customWidth="1" min="5" max="5"/>
    <col width="14.5" customWidth="1" min="6" max="6"/>
    <col width="14.5" customWidth="1" min="7" max="7"/>
    <col width="14.5" customWidth="1" min="8" max="8"/>
    <col width="14.5" customWidth="1" min="9" max="9"/>
    <col width="14.5" customWidth="1" min="10" max="10"/>
    <col width="14.5" customWidth="1" min="11" max="11"/>
    <col width="14.5" customWidth="1" min="12" max="12"/>
    <col width="14.5" customWidth="1" min="13" max="13"/>
    <col width="15" customWidth="1" min="14" max="14"/>
  </cols>
  <sheetData>
    <row r="1">
      <c r="A1" s="11" t="inlineStr">
        <is>
          <t>What we own and owe at the end of the month</t>
        </is>
      </c>
    </row>
    <row r="2">
      <c r="A2" s="29" t="inlineStr">
        <is>
          <t>Fill in the yellow cells once a month. The rest calculates itself.</t>
        </is>
      </c>
    </row>
    <row r="4" ht="30" customHeight="1">
      <c r="A4" s="14" t="inlineStr">
        <is>
          <t>Item</t>
        </is>
      </c>
      <c r="B4" s="37">
        <f>DATE(YEAR('Settings'!$B$3),MONTH('Settings'!$B$3)+0,1)</f>
        <v/>
      </c>
      <c r="C4" s="37">
        <f>DATE(YEAR('Settings'!$B$3),MONTH('Settings'!$B$3)+1,1)</f>
        <v/>
      </c>
      <c r="D4" s="37">
        <f>DATE(YEAR('Settings'!$B$3),MONTH('Settings'!$B$3)+2,1)</f>
        <v/>
      </c>
      <c r="E4" s="37">
        <f>DATE(YEAR('Settings'!$B$3),MONTH('Settings'!$B$3)+3,1)</f>
        <v/>
      </c>
      <c r="F4" s="37">
        <f>DATE(YEAR('Settings'!$B$3),MONTH('Settings'!$B$3)+4,1)</f>
        <v/>
      </c>
      <c r="G4" s="37">
        <f>DATE(YEAR('Settings'!$B$3),MONTH('Settings'!$B$3)+5,1)</f>
        <v/>
      </c>
      <c r="H4" s="37">
        <f>DATE(YEAR('Settings'!$B$3),MONTH('Settings'!$B$3)+6,1)</f>
        <v/>
      </c>
      <c r="I4" s="37">
        <f>DATE(YEAR('Settings'!$B$3),MONTH('Settings'!$B$3)+7,1)</f>
        <v/>
      </c>
      <c r="J4" s="37">
        <f>DATE(YEAR('Settings'!$B$3),MONTH('Settings'!$B$3)+8,1)</f>
        <v/>
      </c>
      <c r="K4" s="37">
        <f>DATE(YEAR('Settings'!$B$3),MONTH('Settings'!$B$3)+9,1)</f>
        <v/>
      </c>
      <c r="L4" s="37">
        <f>DATE(YEAR('Settings'!$B$3),MONTH('Settings'!$B$3)+10,1)</f>
        <v/>
      </c>
      <c r="M4" s="37">
        <f>DATE(YEAR('Settings'!$B$3),MONTH('Settings'!$B$3)+11,1)</f>
        <v/>
      </c>
      <c r="N4" s="14" t="n"/>
    </row>
    <row r="5">
      <c r="A5" s="38" t="inlineStr">
        <is>
          <t>WHAT WE OWN</t>
        </is>
      </c>
      <c r="B5" s="38" t="n"/>
      <c r="C5" s="38" t="n"/>
      <c r="D5" s="38" t="n"/>
      <c r="E5" s="38" t="n"/>
      <c r="F5" s="38" t="n"/>
      <c r="G5" s="38" t="n"/>
      <c r="H5" s="38" t="n"/>
      <c r="I5" s="38" t="n"/>
      <c r="J5" s="38" t="n"/>
      <c r="K5" s="38" t="n"/>
      <c r="L5" s="38" t="n"/>
      <c r="M5" s="38" t="n"/>
      <c r="N5" s="38" t="n"/>
    </row>
    <row r="6">
      <c r="A6" s="39" t="inlineStr">
        <is>
          <t>Money in accounts</t>
        </is>
      </c>
      <c r="B6" s="40">
        <f>'Cash'!B8</f>
        <v/>
      </c>
      <c r="C6" s="40">
        <f>'Cash'!C8</f>
        <v/>
      </c>
      <c r="D6" s="40">
        <f>'Cash'!D8</f>
        <v/>
      </c>
      <c r="E6" s="40">
        <f>'Cash'!E8</f>
        <v/>
      </c>
      <c r="F6" s="40">
        <f>'Cash'!F8</f>
        <v/>
      </c>
      <c r="G6" s="40">
        <f>'Cash'!G8</f>
        <v/>
      </c>
      <c r="H6" s="40">
        <f>'Cash'!H8</f>
        <v/>
      </c>
      <c r="I6" s="40">
        <f>'Cash'!I8</f>
        <v/>
      </c>
      <c r="J6" s="40">
        <f>'Cash'!J8</f>
        <v/>
      </c>
      <c r="K6" s="40">
        <f>'Cash'!K8</f>
        <v/>
      </c>
      <c r="L6" s="40">
        <f>'Cash'!L8</f>
        <v/>
      </c>
      <c r="M6" s="40">
        <f>'Cash'!M8</f>
        <v/>
      </c>
      <c r="N6" s="41" t="n"/>
    </row>
    <row r="7">
      <c r="A7" s="39" t="inlineStr">
        <is>
          <t>Stock (at purchase price)</t>
        </is>
      </c>
      <c r="B7" s="32" t="n">
        <v>95000</v>
      </c>
      <c r="C7" s="32" t="n">
        <v>73000</v>
      </c>
      <c r="D7" s="32" t="n"/>
      <c r="E7" s="32" t="n"/>
      <c r="F7" s="32" t="n"/>
      <c r="G7" s="32" t="n"/>
      <c r="H7" s="32" t="n"/>
      <c r="I7" s="32" t="n"/>
      <c r="J7" s="32" t="n"/>
      <c r="K7" s="32" t="n"/>
      <c r="L7" s="32" t="n"/>
      <c r="M7" s="32" t="n"/>
      <c r="N7" s="41" t="n"/>
    </row>
    <row r="8">
      <c r="A8" s="39" t="inlineStr">
        <is>
          <t>Customers owe us</t>
        </is>
      </c>
      <c r="B8" s="32" t="n">
        <v>6000</v>
      </c>
      <c r="C8" s="32" t="n">
        <v>4000</v>
      </c>
      <c r="D8" s="32" t="n"/>
      <c r="E8" s="32" t="n"/>
      <c r="F8" s="32" t="n"/>
      <c r="G8" s="32" t="n"/>
      <c r="H8" s="32" t="n"/>
      <c r="I8" s="32" t="n"/>
      <c r="J8" s="32" t="n"/>
      <c r="K8" s="32" t="n"/>
      <c r="L8" s="32" t="n"/>
      <c r="M8" s="32" t="n"/>
      <c r="N8" s="41" t="n"/>
    </row>
    <row r="9">
      <c r="A9" s="39" t="inlineStr">
        <is>
          <t>Equipment and other property</t>
        </is>
      </c>
      <c r="B9" s="32" t="n">
        <v>30000</v>
      </c>
      <c r="C9" s="32" t="n">
        <v>54000</v>
      </c>
      <c r="D9" s="32" t="n"/>
      <c r="E9" s="32" t="n"/>
      <c r="F9" s="32" t="n"/>
      <c r="G9" s="32" t="n"/>
      <c r="H9" s="32" t="n"/>
      <c r="I9" s="32" t="n"/>
      <c r="J9" s="32" t="n"/>
      <c r="K9" s="32" t="n"/>
      <c r="L9" s="32" t="n"/>
      <c r="M9" s="32" t="n"/>
      <c r="N9" s="41" t="n"/>
    </row>
    <row r="10">
      <c r="A10" s="42" t="inlineStr">
        <is>
          <t>Total we own</t>
        </is>
      </c>
      <c r="B10" s="43">
        <f>IF(COUNT(B7:B9,B13:B15)=0,"",B6+B19+B8+B9)</f>
        <v/>
      </c>
      <c r="C10" s="43">
        <f>IF(COUNT(C7:C9,C13:C15)=0,"",C6+C19+C8+C9)</f>
        <v/>
      </c>
      <c r="D10" s="43">
        <f>IF(COUNT(D7:D9,D13:D15)=0,"",D6+D19+D8+D9)</f>
        <v/>
      </c>
      <c r="E10" s="43">
        <f>IF(COUNT(E7:E9,E13:E15)=0,"",E6+E19+E8+E9)</f>
        <v/>
      </c>
      <c r="F10" s="43">
        <f>IF(COUNT(F7:F9,F13:F15)=0,"",F6+F19+F8+F9)</f>
        <v/>
      </c>
      <c r="G10" s="43">
        <f>IF(COUNT(G7:G9,G13:G15)=0,"",G6+G19+G8+G9)</f>
        <v/>
      </c>
      <c r="H10" s="43">
        <f>IF(COUNT(H7:H9,H13:H15)=0,"",H6+H19+H8+H9)</f>
        <v/>
      </c>
      <c r="I10" s="43">
        <f>IF(COUNT(I7:I9,I13:I15)=0,"",I6+I19+I8+I9)</f>
        <v/>
      </c>
      <c r="J10" s="43">
        <f>IF(COUNT(J7:J9,J13:J15)=0,"",J6+J19+J8+J9)</f>
        <v/>
      </c>
      <c r="K10" s="43">
        <f>IF(COUNT(K7:K9,K13:K15)=0,"",K6+K19+K8+K9)</f>
        <v/>
      </c>
      <c r="L10" s="43">
        <f>IF(COUNT(L7:L9,L13:L15)=0,"",L6+L19+L8+L9)</f>
        <v/>
      </c>
      <c r="M10" s="43">
        <f>IF(COUNT(M7:M9,M13:M15)=0,"",M6+M19+M8+M9)</f>
        <v/>
      </c>
      <c r="N10" s="41" t="n"/>
    </row>
    <row r="12">
      <c r="A12" s="38" t="inlineStr">
        <is>
          <t>WHAT WE OWE</t>
        </is>
      </c>
      <c r="B12" s="38" t="n"/>
      <c r="C12" s="38" t="n"/>
      <c r="D12" s="38" t="n"/>
      <c r="E12" s="38" t="n"/>
      <c r="F12" s="38" t="n"/>
      <c r="G12" s="38" t="n"/>
      <c r="H12" s="38" t="n"/>
      <c r="I12" s="38" t="n"/>
      <c r="J12" s="38" t="n"/>
      <c r="K12" s="38" t="n"/>
      <c r="L12" s="38" t="n"/>
      <c r="M12" s="38" t="n"/>
      <c r="N12" s="38" t="n"/>
    </row>
    <row r="13">
      <c r="A13" s="39" t="inlineStr">
        <is>
          <t>To suppliers</t>
        </is>
      </c>
      <c r="B13" s="32" t="n">
        <v>12000</v>
      </c>
      <c r="C13" s="32" t="n">
        <v>9000</v>
      </c>
      <c r="D13" s="32" t="n"/>
      <c r="E13" s="32" t="n"/>
      <c r="F13" s="32" t="n"/>
      <c r="G13" s="32" t="n"/>
      <c r="H13" s="32" t="n"/>
      <c r="I13" s="32" t="n"/>
      <c r="J13" s="32" t="n"/>
      <c r="K13" s="32" t="n"/>
      <c r="L13" s="32" t="n"/>
      <c r="M13" s="32" t="n"/>
      <c r="N13" s="41" t="n"/>
    </row>
    <row r="14">
      <c r="A14" s="39" t="inlineStr">
        <is>
          <t>Loans</t>
        </is>
      </c>
      <c r="B14" s="32" t="n">
        <v>0</v>
      </c>
      <c r="C14" s="32" t="n">
        <v>0</v>
      </c>
      <c r="D14" s="32" t="n"/>
      <c r="E14" s="32" t="n"/>
      <c r="F14" s="32" t="n"/>
      <c r="G14" s="32" t="n"/>
      <c r="H14" s="32" t="n"/>
      <c r="I14" s="32" t="n"/>
      <c r="J14" s="32" t="n"/>
      <c r="K14" s="32" t="n"/>
      <c r="L14" s="32" t="n"/>
      <c r="M14" s="32" t="n"/>
      <c r="N14" s="41" t="n"/>
    </row>
    <row r="15">
      <c r="A15" s="39" t="inlineStr">
        <is>
          <t>Other debts: taxes, salaries</t>
        </is>
      </c>
      <c r="B15" s="32" t="n">
        <v>3000</v>
      </c>
      <c r="C15" s="32" t="n">
        <v>3000</v>
      </c>
      <c r="D15" s="32" t="n"/>
      <c r="E15" s="32" t="n"/>
      <c r="F15" s="32" t="n"/>
      <c r="G15" s="32" t="n"/>
      <c r="H15" s="32" t="n"/>
      <c r="I15" s="32" t="n"/>
      <c r="J15" s="32" t="n"/>
      <c r="K15" s="32" t="n"/>
      <c r="L15" s="32" t="n"/>
      <c r="M15" s="32" t="n"/>
      <c r="N15" s="41" t="n"/>
    </row>
    <row r="16">
      <c r="A16" s="42" t="inlineStr">
        <is>
          <t>Total we owe</t>
        </is>
      </c>
      <c r="B16" s="43">
        <f>IF(COUNT(B7:B9,B13:B15)=0,"",SUM(B13:B15))</f>
        <v/>
      </c>
      <c r="C16" s="43">
        <f>IF(COUNT(C7:C9,C13:C15)=0,"",SUM(C13:C15))</f>
        <v/>
      </c>
      <c r="D16" s="43">
        <f>IF(COUNT(D7:D9,D13:D15)=0,"",SUM(D13:D15))</f>
        <v/>
      </c>
      <c r="E16" s="43">
        <f>IF(COUNT(E7:E9,E13:E15)=0,"",SUM(E13:E15))</f>
        <v/>
      </c>
      <c r="F16" s="43">
        <f>IF(COUNT(F7:F9,F13:F15)=0,"",SUM(F13:F15))</f>
        <v/>
      </c>
      <c r="G16" s="43">
        <f>IF(COUNT(G7:G9,G13:G15)=0,"",SUM(G13:G15))</f>
        <v/>
      </c>
      <c r="H16" s="43">
        <f>IF(COUNT(H7:H9,H13:H15)=0,"",SUM(H13:H15))</f>
        <v/>
      </c>
      <c r="I16" s="43">
        <f>IF(COUNT(I7:I9,I13:I15)=0,"",SUM(I13:I15))</f>
        <v/>
      </c>
      <c r="J16" s="43">
        <f>IF(COUNT(J7:J9,J13:J15)=0,"",SUM(J13:J15))</f>
        <v/>
      </c>
      <c r="K16" s="43">
        <f>IF(COUNT(K7:K9,K13:K15)=0,"",SUM(K13:K15))</f>
        <v/>
      </c>
      <c r="L16" s="43">
        <f>IF(COUNT(L7:L9,L13:L15)=0,"",SUM(L13:L15))</f>
        <v/>
      </c>
      <c r="M16" s="43">
        <f>IF(COUNT(M7:M9,M13:M15)=0,"",SUM(M13:M15))</f>
        <v/>
      </c>
      <c r="N16" s="41" t="n"/>
    </row>
    <row r="17">
      <c r="A17" s="44" t="inlineStr">
        <is>
          <t>EQUITY — what belongs to the owner</t>
        </is>
      </c>
      <c r="B17" s="45">
        <f>IF(COUNT(B7:B9,B13:B15)=0,"",B10-B16)</f>
        <v/>
      </c>
      <c r="C17" s="45">
        <f>IF(COUNT(C7:C9,C13:C15)=0,"",C10-C16)</f>
        <v/>
      </c>
      <c r="D17" s="45">
        <f>IF(COUNT(D7:D9,D13:D15)=0,"",D10-D16)</f>
        <v/>
      </c>
      <c r="E17" s="45">
        <f>IF(COUNT(E7:E9,E13:E15)=0,"",E10-E16)</f>
        <v/>
      </c>
      <c r="F17" s="45">
        <f>IF(COUNT(F7:F9,F13:F15)=0,"",F10-F16)</f>
        <v/>
      </c>
      <c r="G17" s="45">
        <f>IF(COUNT(G7:G9,G13:G15)=0,"",G10-G16)</f>
        <v/>
      </c>
      <c r="H17" s="45">
        <f>IF(COUNT(H7:H9,H13:H15)=0,"",H10-H16)</f>
        <v/>
      </c>
      <c r="I17" s="45">
        <f>IF(COUNT(I7:I9,I13:I15)=0,"",I10-I16)</f>
        <v/>
      </c>
      <c r="J17" s="45">
        <f>IF(COUNT(J7:J9,J13:J15)=0,"",J10-J16)</f>
        <v/>
      </c>
      <c r="K17" s="45">
        <f>IF(COUNT(K7:K9,K13:K15)=0,"",K10-K16)</f>
        <v/>
      </c>
      <c r="L17" s="45">
        <f>IF(COUNT(L7:L9,L13:L15)=0,"",L10-L16)</f>
        <v/>
      </c>
      <c r="M17" s="45">
        <f>IF(COUNT(M7:M9,M13:M15)=0,"",M10-M16)</f>
        <v/>
      </c>
      <c r="N17" s="45" t="n"/>
    </row>
    <row r="18">
      <c r="A18" s="52" t="inlineStr">
        <is>
          <t>For the cost of goods</t>
        </is>
      </c>
    </row>
    <row r="19">
      <c r="A19" s="53" t="inlineStr">
        <is>
          <t>Stock at the end of the month (if not entered — same as last month)</t>
        </is>
      </c>
      <c r="B19" s="51">
        <f>IF(B7="",B20,B7)</f>
        <v/>
      </c>
      <c r="C19" s="51">
        <f>IF(C7="",C20,C7)</f>
        <v/>
      </c>
      <c r="D19" s="51">
        <f>IF(D7="",D20,D7)</f>
        <v/>
      </c>
      <c r="E19" s="51">
        <f>IF(E7="",E20,E7)</f>
        <v/>
      </c>
      <c r="F19" s="51">
        <f>IF(F7="",F20,F7)</f>
        <v/>
      </c>
      <c r="G19" s="51">
        <f>IF(G7="",G20,G7)</f>
        <v/>
      </c>
      <c r="H19" s="51">
        <f>IF(H7="",H20,H7)</f>
        <v/>
      </c>
      <c r="I19" s="51">
        <f>IF(I7="",I20,I7)</f>
        <v/>
      </c>
      <c r="J19" s="51">
        <f>IF(J7="",J20,J7)</f>
        <v/>
      </c>
      <c r="K19" s="51">
        <f>IF(K7="",K20,K7)</f>
        <v/>
      </c>
      <c r="L19" s="51">
        <f>IF(L7="",L20,L7)</f>
        <v/>
      </c>
      <c r="M19" s="51">
        <f>IF(M7="",M20,M7)</f>
        <v/>
      </c>
      <c r="N19" s="51" t="n"/>
    </row>
    <row r="20">
      <c r="A20" s="53" t="inlineStr">
        <is>
          <t>Stock at the start of the month</t>
        </is>
      </c>
      <c r="B20" s="51">
        <f>'Settings'!$B$15</f>
        <v/>
      </c>
      <c r="C20" s="51">
        <f>B19</f>
        <v/>
      </c>
      <c r="D20" s="51">
        <f>C19</f>
        <v/>
      </c>
      <c r="E20" s="51">
        <f>D19</f>
        <v/>
      </c>
      <c r="F20" s="51">
        <f>E19</f>
        <v/>
      </c>
      <c r="G20" s="51">
        <f>F19</f>
        <v/>
      </c>
      <c r="H20" s="51">
        <f>G19</f>
        <v/>
      </c>
      <c r="I20" s="51">
        <f>H19</f>
        <v/>
      </c>
      <c r="J20" s="51">
        <f>I19</f>
        <v/>
      </c>
      <c r="K20" s="51">
        <f>J19</f>
        <v/>
      </c>
      <c r="L20" s="51">
        <f>K19</f>
        <v/>
      </c>
      <c r="M20" s="51">
        <f>L19</f>
        <v/>
      </c>
      <c r="N20" s="51" t="n"/>
    </row>
  </sheetData>
  <printOptions horizontalCentered="1"/>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ERPJS</dc:creator>
  <dc:title xmlns:dc="http://purl.org/dc/elements/1.1/">Management accounting template for a small business</dc:title>
  <dcterms:created xmlns:dcterms="http://purl.org/dc/terms/" xmlns:xsi="http://www.w3.org/2001/XMLSchema-instance" xsi:type="dcterms:W3CDTF">2026-09-25T17:14:05Z</dcterms:created>
  <dcterms:modified xmlns:dcterms="http://purl.org/dc/terms/" xmlns:xsi="http://www.w3.org/2001/XMLSchema-instance" xsi:type="dcterms:W3CDTF">2026-09-25T17:14:06Z</dcterms:modified>
</cp:coreProperties>
</file>